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Барушева\"/>
    </mc:Choice>
  </mc:AlternateContent>
  <bookViews>
    <workbookView xWindow="0" yWindow="0" windowWidth="23040" windowHeight="9228"/>
  </bookViews>
  <sheets>
    <sheet name="Лист2" sheetId="2" r:id="rId1"/>
  </sheets>
  <definedNames>
    <definedName name="_xlnm.Print_Area" localSheetId="0">Лист2!$A$1:$AQ$452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1" i="2" l="1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M451" i="2"/>
  <c r="AN451" i="2"/>
  <c r="AO451" i="2"/>
  <c r="AP451" i="2"/>
  <c r="AQ451" i="2"/>
  <c r="D451" i="2"/>
  <c r="AO19" i="2" l="1"/>
  <c r="AP19" i="2"/>
  <c r="AQ19" i="2"/>
  <c r="AN19" i="2"/>
  <c r="AM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H19" i="2"/>
  <c r="G19" i="2"/>
  <c r="F19" i="2"/>
  <c r="E19" i="2"/>
  <c r="D19" i="2"/>
  <c r="J295" i="2"/>
  <c r="L295" i="2"/>
  <c r="M295" i="2"/>
  <c r="AI295" i="2"/>
  <c r="F249" i="2"/>
  <c r="G249" i="2"/>
  <c r="H249" i="2"/>
  <c r="J249" i="2"/>
  <c r="N249" i="2"/>
  <c r="Z249" i="2"/>
  <c r="AB249" i="2"/>
  <c r="AD249" i="2"/>
  <c r="AF249" i="2"/>
  <c r="AH249" i="2"/>
  <c r="AJ249" i="2"/>
  <c r="AL249" i="2"/>
  <c r="AM249" i="2"/>
  <c r="AN249" i="2"/>
  <c r="AO249" i="2"/>
  <c r="AP249" i="2"/>
  <c r="AQ249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Q170" i="2"/>
  <c r="AP170" i="2"/>
  <c r="AO170" i="2"/>
  <c r="AN170" i="2"/>
  <c r="AM170" i="2"/>
  <c r="AL170" i="2"/>
  <c r="AJ170" i="2"/>
  <c r="AH170" i="2"/>
  <c r="AF170" i="2"/>
  <c r="AD170" i="2"/>
  <c r="AB170" i="2"/>
  <c r="Z170" i="2"/>
  <c r="X170" i="2"/>
  <c r="V170" i="2"/>
  <c r="T170" i="2"/>
  <c r="R170" i="2"/>
  <c r="J29" i="2"/>
  <c r="K29" i="2"/>
  <c r="L29" i="2"/>
  <c r="M29" i="2"/>
  <c r="N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N29" i="2"/>
  <c r="AO29" i="2"/>
  <c r="AP29" i="2"/>
  <c r="AQ29" i="2"/>
  <c r="P170" i="2"/>
  <c r="N170" i="2"/>
  <c r="L170" i="2"/>
  <c r="J170" i="2"/>
  <c r="H170" i="2"/>
  <c r="G170" i="2"/>
  <c r="F170" i="2"/>
  <c r="E170" i="2"/>
  <c r="D170" i="2"/>
  <c r="AK169" i="2"/>
  <c r="AI169" i="2"/>
  <c r="AG169" i="2"/>
  <c r="AE169" i="2"/>
  <c r="AC169" i="2"/>
  <c r="AA169" i="2"/>
  <c r="Y169" i="2"/>
  <c r="W169" i="2"/>
  <c r="U169" i="2"/>
  <c r="S169" i="2"/>
  <c r="Q169" i="2"/>
  <c r="O169" i="2"/>
  <c r="M169" i="2"/>
  <c r="K169" i="2"/>
  <c r="I169" i="2"/>
  <c r="AK168" i="2"/>
  <c r="AI168" i="2"/>
  <c r="AG168" i="2"/>
  <c r="AE168" i="2"/>
  <c r="AC168" i="2"/>
  <c r="AA168" i="2"/>
  <c r="Y168" i="2"/>
  <c r="W168" i="2"/>
  <c r="U168" i="2"/>
  <c r="S168" i="2"/>
  <c r="Q168" i="2"/>
  <c r="O168" i="2"/>
  <c r="M168" i="2"/>
  <c r="K168" i="2"/>
  <c r="I168" i="2"/>
  <c r="AK167" i="2"/>
  <c r="AI167" i="2"/>
  <c r="AG167" i="2"/>
  <c r="AE167" i="2"/>
  <c r="AC167" i="2"/>
  <c r="AA167" i="2"/>
  <c r="Y167" i="2"/>
  <c r="W167" i="2"/>
  <c r="U167" i="2"/>
  <c r="S167" i="2"/>
  <c r="Q167" i="2"/>
  <c r="O167" i="2"/>
  <c r="M167" i="2"/>
  <c r="K167" i="2"/>
  <c r="I167" i="2"/>
  <c r="AK166" i="2"/>
  <c r="AI166" i="2"/>
  <c r="AG166" i="2"/>
  <c r="AE166" i="2"/>
  <c r="AC166" i="2"/>
  <c r="AA166" i="2"/>
  <c r="Y166" i="2"/>
  <c r="W166" i="2"/>
  <c r="U166" i="2"/>
  <c r="S166" i="2"/>
  <c r="Q166" i="2"/>
  <c r="O166" i="2"/>
  <c r="M166" i="2"/>
  <c r="K166" i="2"/>
  <c r="I166" i="2"/>
  <c r="AK165" i="2"/>
  <c r="AI165" i="2"/>
  <c r="AG165" i="2"/>
  <c r="AE165" i="2"/>
  <c r="AC165" i="2"/>
  <c r="AA165" i="2"/>
  <c r="Y165" i="2"/>
  <c r="W165" i="2"/>
  <c r="U165" i="2"/>
  <c r="S165" i="2"/>
  <c r="Q165" i="2"/>
  <c r="O165" i="2"/>
  <c r="M165" i="2"/>
  <c r="K165" i="2"/>
  <c r="I165" i="2"/>
  <c r="AK164" i="2"/>
  <c r="AI164" i="2"/>
  <c r="AG164" i="2"/>
  <c r="AE164" i="2"/>
  <c r="AC164" i="2"/>
  <c r="AA164" i="2"/>
  <c r="Y164" i="2"/>
  <c r="W164" i="2"/>
  <c r="U164" i="2"/>
  <c r="S164" i="2"/>
  <c r="Q164" i="2"/>
  <c r="O164" i="2"/>
  <c r="M164" i="2"/>
  <c r="K164" i="2"/>
  <c r="I164" i="2"/>
  <c r="AK163" i="2"/>
  <c r="AI163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AK162" i="2"/>
  <c r="AK170" i="2" s="1"/>
  <c r="AI162" i="2"/>
  <c r="AG162" i="2"/>
  <c r="AE162" i="2"/>
  <c r="AC162" i="2"/>
  <c r="AC170" i="2" s="1"/>
  <c r="AA162" i="2"/>
  <c r="Y162" i="2"/>
  <c r="W162" i="2"/>
  <c r="U162" i="2"/>
  <c r="U170" i="2" s="1"/>
  <c r="S162" i="2"/>
  <c r="Q162" i="2"/>
  <c r="O162" i="2"/>
  <c r="M162" i="2"/>
  <c r="K162" i="2"/>
  <c r="I162" i="2"/>
  <c r="D217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H145" i="2"/>
  <c r="G145" i="2"/>
  <c r="F145" i="2"/>
  <c r="E145" i="2"/>
  <c r="D145" i="2"/>
  <c r="AQ57" i="2"/>
  <c r="AP57" i="2"/>
  <c r="AO57" i="2"/>
  <c r="AN57" i="2"/>
  <c r="AM57" i="2"/>
  <c r="AL57" i="2"/>
  <c r="AJ57" i="2"/>
  <c r="AH57" i="2"/>
  <c r="AF57" i="2"/>
  <c r="AD57" i="2"/>
  <c r="AB57" i="2"/>
  <c r="Z57" i="2"/>
  <c r="X57" i="2"/>
  <c r="V57" i="2"/>
  <c r="T57" i="2"/>
  <c r="R57" i="2"/>
  <c r="P57" i="2"/>
  <c r="N57" i="2"/>
  <c r="L57" i="2"/>
  <c r="J57" i="2"/>
  <c r="H57" i="2"/>
  <c r="G57" i="2"/>
  <c r="F57" i="2"/>
  <c r="E57" i="2"/>
  <c r="AL356" i="2"/>
  <c r="AM356" i="2"/>
  <c r="AN356" i="2"/>
  <c r="AO356" i="2"/>
  <c r="AP356" i="2"/>
  <c r="AQ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H356" i="2"/>
  <c r="G356" i="2"/>
  <c r="F356" i="2"/>
  <c r="E356" i="2"/>
  <c r="D356" i="2"/>
  <c r="AQ383" i="2"/>
  <c r="AP383" i="2"/>
  <c r="AO383" i="2"/>
  <c r="AN383" i="2"/>
  <c r="AM383" i="2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AQ283" i="2"/>
  <c r="AP283" i="2"/>
  <c r="AO283" i="2"/>
  <c r="AN283" i="2"/>
  <c r="AM283" i="2"/>
  <c r="AJ283" i="2"/>
  <c r="AH283" i="2"/>
  <c r="AF283" i="2"/>
  <c r="AD283" i="2"/>
  <c r="AB283" i="2"/>
  <c r="Z283" i="2"/>
  <c r="X283" i="2"/>
  <c r="V283" i="2"/>
  <c r="T283" i="2"/>
  <c r="R283" i="2"/>
  <c r="P283" i="2"/>
  <c r="N283" i="2"/>
  <c r="L283" i="2"/>
  <c r="H283" i="2"/>
  <c r="G283" i="2"/>
  <c r="F283" i="2"/>
  <c r="E283" i="2"/>
  <c r="D283" i="2"/>
  <c r="AL283" i="2"/>
  <c r="P391" i="2"/>
  <c r="AI388" i="2"/>
  <c r="AG388" i="2"/>
  <c r="AE388" i="2"/>
  <c r="AC388" i="2"/>
  <c r="AA388" i="2"/>
  <c r="Y388" i="2"/>
  <c r="S388" i="2"/>
  <c r="O388" i="2"/>
  <c r="I388" i="2"/>
  <c r="AJ295" i="2"/>
  <c r="AH295" i="2"/>
  <c r="AF295" i="2"/>
  <c r="AD295" i="2"/>
  <c r="AB295" i="2"/>
  <c r="Z295" i="2"/>
  <c r="X295" i="2"/>
  <c r="W295" i="2"/>
  <c r="V295" i="2"/>
  <c r="U295" i="2"/>
  <c r="T295" i="2"/>
  <c r="S295" i="2"/>
  <c r="R295" i="2"/>
  <c r="P295" i="2"/>
  <c r="N295" i="2"/>
  <c r="H29" i="2"/>
  <c r="G29" i="2"/>
  <c r="F29" i="2"/>
  <c r="E29" i="2"/>
  <c r="D29" i="2"/>
  <c r="AQ339" i="2"/>
  <c r="AP339" i="2"/>
  <c r="AO339" i="2"/>
  <c r="AN339" i="2"/>
  <c r="AM339" i="2"/>
  <c r="AL339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D229" i="2"/>
  <c r="AQ121" i="2"/>
  <c r="AP121" i="2"/>
  <c r="AO121" i="2"/>
  <c r="AN121" i="2"/>
  <c r="AM121" i="2"/>
  <c r="AL121" i="2"/>
  <c r="AJ121" i="2"/>
  <c r="AH121" i="2"/>
  <c r="AF121" i="2"/>
  <c r="AD121" i="2"/>
  <c r="AB121" i="2"/>
  <c r="Z121" i="2"/>
  <c r="X121" i="2"/>
  <c r="V121" i="2"/>
  <c r="T121" i="2"/>
  <c r="R121" i="2"/>
  <c r="P121" i="2"/>
  <c r="N121" i="2"/>
  <c r="L121" i="2"/>
  <c r="J121" i="2"/>
  <c r="H121" i="2"/>
  <c r="G121" i="2"/>
  <c r="F121" i="2"/>
  <c r="E121" i="2"/>
  <c r="D121" i="2"/>
  <c r="AK120" i="2"/>
  <c r="AI120" i="2"/>
  <c r="AG120" i="2"/>
  <c r="AE120" i="2"/>
  <c r="AC120" i="2"/>
  <c r="AA120" i="2"/>
  <c r="Y120" i="2"/>
  <c r="W120" i="2"/>
  <c r="S120" i="2"/>
  <c r="Q120" i="2"/>
  <c r="O120" i="2"/>
  <c r="M120" i="2"/>
  <c r="K120" i="2"/>
  <c r="I120" i="2"/>
  <c r="D241" i="2"/>
  <c r="AQ320" i="2"/>
  <c r="AP320" i="2"/>
  <c r="AO320" i="2"/>
  <c r="AN320" i="2"/>
  <c r="AM320" i="2"/>
  <c r="AL320" i="2"/>
  <c r="AK320" i="2"/>
  <c r="AJ320" i="2"/>
  <c r="AI320" i="2"/>
  <c r="AH320" i="2"/>
  <c r="AG320" i="2"/>
  <c r="AF320" i="2"/>
  <c r="AE320" i="2"/>
  <c r="AD320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AQ262" i="2"/>
  <c r="AN262" i="2"/>
  <c r="AM262" i="2"/>
  <c r="AL262" i="2"/>
  <c r="AJ262" i="2"/>
  <c r="AH262" i="2"/>
  <c r="AF262" i="2"/>
  <c r="AD262" i="2"/>
  <c r="AB262" i="2"/>
  <c r="Z262" i="2"/>
  <c r="X262" i="2"/>
  <c r="V262" i="2"/>
  <c r="T262" i="2"/>
  <c r="R262" i="2"/>
  <c r="P262" i="2"/>
  <c r="N262" i="2"/>
  <c r="L262" i="2"/>
  <c r="J262" i="2"/>
  <c r="H262" i="2"/>
  <c r="G262" i="2"/>
  <c r="F262" i="2"/>
  <c r="E262" i="2"/>
  <c r="D262" i="2"/>
  <c r="AQ303" i="2"/>
  <c r="AP303" i="2"/>
  <c r="AO303" i="2"/>
  <c r="AN303" i="2"/>
  <c r="AM303" i="2"/>
  <c r="AL303" i="2"/>
  <c r="AJ303" i="2"/>
  <c r="AH303" i="2"/>
  <c r="AF303" i="2"/>
  <c r="AD303" i="2"/>
  <c r="AB303" i="2"/>
  <c r="Z303" i="2"/>
  <c r="Y303" i="2"/>
  <c r="X303" i="2"/>
  <c r="V303" i="2"/>
  <c r="U303" i="2"/>
  <c r="T303" i="2"/>
  <c r="S303" i="2"/>
  <c r="R303" i="2"/>
  <c r="Q303" i="2"/>
  <c r="P303" i="2"/>
  <c r="N303" i="2"/>
  <c r="L303" i="2"/>
  <c r="J303" i="2"/>
  <c r="H303" i="2"/>
  <c r="G303" i="2"/>
  <c r="F303" i="2"/>
  <c r="E303" i="2"/>
  <c r="D303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N31" i="2"/>
  <c r="AQ349" i="2"/>
  <c r="AP349" i="2"/>
  <c r="AO349" i="2"/>
  <c r="AN349" i="2"/>
  <c r="AM349" i="2"/>
  <c r="AL349" i="2"/>
  <c r="AJ349" i="2"/>
  <c r="AH349" i="2"/>
  <c r="AF349" i="2"/>
  <c r="AD349" i="2"/>
  <c r="AB349" i="2"/>
  <c r="Z349" i="2"/>
  <c r="X349" i="2"/>
  <c r="V349" i="2"/>
  <c r="T349" i="2"/>
  <c r="R349" i="2"/>
  <c r="P349" i="2"/>
  <c r="N349" i="2"/>
  <c r="L349" i="2"/>
  <c r="J349" i="2"/>
  <c r="H349" i="2"/>
  <c r="G349" i="2"/>
  <c r="F349" i="2"/>
  <c r="E349" i="2"/>
  <c r="D349" i="2"/>
  <c r="AQ309" i="2"/>
  <c r="AP309" i="2"/>
  <c r="AO309" i="2"/>
  <c r="AN309" i="2"/>
  <c r="AM309" i="2"/>
  <c r="AL309" i="2"/>
  <c r="AK309" i="2"/>
  <c r="AJ309" i="2"/>
  <c r="AI309" i="2"/>
  <c r="AH309" i="2"/>
  <c r="AG309" i="2"/>
  <c r="AF309" i="2"/>
  <c r="AE309" i="2"/>
  <c r="AD309" i="2"/>
  <c r="AC309" i="2"/>
  <c r="AA309" i="2"/>
  <c r="Z309" i="2"/>
  <c r="Y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D195" i="2"/>
  <c r="AK452" i="2" l="1"/>
  <c r="L452" i="2"/>
  <c r="T452" i="2"/>
  <c r="AQ452" i="2"/>
  <c r="S170" i="2"/>
  <c r="S452" i="2" s="1"/>
  <c r="AA170" i="2"/>
  <c r="AI170" i="2"/>
  <c r="G452" i="2"/>
  <c r="R452" i="2"/>
  <c r="Z452" i="2"/>
  <c r="AH452" i="2"/>
  <c r="AN452" i="2"/>
  <c r="AG452" i="2"/>
  <c r="U452" i="2"/>
  <c r="D452" i="2"/>
  <c r="AB452" i="2"/>
  <c r="W170" i="2"/>
  <c r="W452" i="2" s="1"/>
  <c r="AE170" i="2"/>
  <c r="E452" i="2"/>
  <c r="N452" i="2"/>
  <c r="V452" i="2"/>
  <c r="AD452" i="2"/>
  <c r="AL452" i="2"/>
  <c r="AP452" i="2"/>
  <c r="AC452" i="2"/>
  <c r="H452" i="2"/>
  <c r="AJ452" i="2"/>
  <c r="O452" i="2"/>
  <c r="Q170" i="2"/>
  <c r="Q452" i="2" s="1"/>
  <c r="Y170" i="2"/>
  <c r="Y452" i="2" s="1"/>
  <c r="AG170" i="2"/>
  <c r="AI452" i="2"/>
  <c r="AE452" i="2"/>
  <c r="AA452" i="2"/>
  <c r="J452" i="2"/>
  <c r="F452" i="2"/>
  <c r="P452" i="2"/>
  <c r="X452" i="2"/>
  <c r="AF452" i="2"/>
  <c r="AM452" i="2"/>
  <c r="AO452" i="2"/>
  <c r="I170" i="2"/>
  <c r="I452" i="2" s="1"/>
  <c r="K170" i="2"/>
  <c r="K452" i="2" s="1"/>
  <c r="M170" i="2"/>
  <c r="M452" i="2" s="1"/>
  <c r="O170" i="2"/>
  <c r="X243" i="2"/>
</calcChain>
</file>

<file path=xl/sharedStrings.xml><?xml version="1.0" encoding="utf-8"?>
<sst xmlns="http://schemas.openxmlformats.org/spreadsheetml/2006/main" count="710" uniqueCount="503">
  <si>
    <t>ИНФОРМАЦИЯ</t>
  </si>
  <si>
    <t xml:space="preserve"> по базовым показателям эффективности реализации пилотного проекта по воспитания в Ставропольском крае</t>
  </si>
  <si>
    <t>№</t>
  </si>
  <si>
    <t>Пилотная школа</t>
  </si>
  <si>
    <t>Кол-во обучающихся в ОО на 01.03.2021</t>
  </si>
  <si>
    <t>Критерии эффективности работы советника директора школы по воспитанию</t>
  </si>
  <si>
    <t>Кадровый потенциал</t>
  </si>
  <si>
    <t>Кол- во обуч-ся стоящих на различных видах профилактического учета на 01.03.2021 г. за 2020/2021 уч.год</t>
  </si>
  <si>
    <t>Кол-во правонарушений совершенных несовершеннолетними на 01.03.2021 г. за 2020/2021 уч.год</t>
  </si>
  <si>
    <t>Кол-во преступлений совершенных несовершеннолетними на 01.03.2021 г. за 2020/2021 уч.год</t>
  </si>
  <si>
    <t>Уровень детского травматизма на 01.03.2021 г. за 2020/2021 уч.год</t>
  </si>
  <si>
    <t>Кол-во обуч-ся принимающих участие в деятельности в детских и молодежных общественных объединениях на 01.03.2021 г. за 2020/2021 уч.год</t>
  </si>
  <si>
    <t>Кол-во обуч-ся занятых в системе дополнительного образования на 01.03.2021 г. за 2020/2021 уч.год</t>
  </si>
  <si>
    <t>Кол-во обуч-ся занятых во внеурочной деятельности на 01.03.2021 г. за 2020/2021 уч.год</t>
  </si>
  <si>
    <t>Кол- во обуч-ся, принявших участие в мероприятиях Всероссийского календаря мероприятий на 01.03.2021 г. за 2020/2021 уч.год</t>
  </si>
  <si>
    <t>Кол-во, проведенных  мероприятий с участием родителей  на 01.03.2021 г. за 2020/2021 уч.год (общешкольные род.собрания; общешкольные мероприятия с участием родителей и др )</t>
  </si>
  <si>
    <t>наличие ставок "Педагог-организатор"</t>
  </si>
  <si>
    <t>наличие ставок "Старшая вожатая"</t>
  </si>
  <si>
    <t xml:space="preserve">кол-во педагогических работников в возрасте до 35 лет </t>
  </si>
  <si>
    <t>внутришкольный</t>
  </si>
  <si>
    <t>ОДН</t>
  </si>
  <si>
    <t>соц.защита</t>
  </si>
  <si>
    <t xml:space="preserve">школьный </t>
  </si>
  <si>
    <t>ДТП</t>
  </si>
  <si>
    <t xml:space="preserve">бытовой </t>
  </si>
  <si>
    <t>РДШ</t>
  </si>
  <si>
    <t>Юнармия</t>
  </si>
  <si>
    <t>РСМ</t>
  </si>
  <si>
    <t>иные общественные объединения</t>
  </si>
  <si>
    <t>всего</t>
  </si>
  <si>
    <t>1-4 кл.</t>
  </si>
  <si>
    <t>5-9 кл.</t>
  </si>
  <si>
    <t>10-11 кл.</t>
  </si>
  <si>
    <t>ед.</t>
  </si>
  <si>
    <t>%</t>
  </si>
  <si>
    <t>физ.лиц</t>
  </si>
  <si>
    <t xml:space="preserve">Александровский округ </t>
  </si>
  <si>
    <t>муниципальное общеобразовательное учреждение «Средняя общеобразовательная школа № 1 с углубленным изучением отдельных предметов имени Героя Советского Союза И.И. Тенищева»</t>
  </si>
  <si>
    <t>муниципальное общеобразовательное учреждение «Средняя общеобразовательная школа № 3»</t>
  </si>
  <si>
    <t>0.8</t>
  </si>
  <si>
    <t>0.5</t>
  </si>
  <si>
    <t>муниципальное общеобразовательное учреждение «Средняя общеобразовательная школа № 4»</t>
  </si>
  <si>
    <t>муниципальное общеобразовательное учреждение «Средняя общеобразовательная школа № 5»</t>
  </si>
  <si>
    <t>муниципальное общеобразовательное учреждение «Средняя общеобразовательная школа № 8»</t>
  </si>
  <si>
    <t>муниципальное общеобразовательное учреждение «Средняя общеобразовательная школа № 7» имени героя Советского Союза Н. Г. Ситникова</t>
  </si>
  <si>
    <t>муниципальное общеобразовательное учреждение «Средняя общеобразовательная школа № 16»</t>
  </si>
  <si>
    <t xml:space="preserve">Итого: </t>
  </si>
  <si>
    <t xml:space="preserve">Андроповский  округ </t>
  </si>
  <si>
    <t>муниципальное бюджетное общеобразовательное учреждение «Средняя общеобразовательная школа № 1 имени П.М. Стратийчука»</t>
  </si>
  <si>
    <t>муниципальное бюджетное общеобразовательное учреждение «Средняя общеобразовательная школа № 2»</t>
  </si>
  <si>
    <t>муниципальное бюджетное общеобразовательное учреждение «Средняя общеобразовательная школа № 3 имени Ф.А. Зубалова»</t>
  </si>
  <si>
    <t>муниципальное бюджетное общеобразовательное учреждение «Средняя общеобразовательная школа № 7»</t>
  </si>
  <si>
    <t>муниципальное бюджетное общеобразовательное учреждение «Средняя общеобразовательная школа № 8 имени И.В. Орехова»</t>
  </si>
  <si>
    <t>муниципальное бюджетное общеобразовательное учреждение «Средняя общеобразовательная школа № 10»</t>
  </si>
  <si>
    <t>муниципальное бюджетное общеобразовательное учреждение «Средняя общеобразовательная школа № 11 имени Ю.В. Андропова»</t>
  </si>
  <si>
    <t>1(Точка роста)</t>
  </si>
  <si>
    <t>муниципальное бюджетное общеобразовательное учреждение «Средняя общеобразовательная школа № 14 имени Ф.Г. Буклова»</t>
  </si>
  <si>
    <t>0.3</t>
  </si>
  <si>
    <t xml:space="preserve">Апанасенковский  округ </t>
  </si>
  <si>
    <t>муниципальное казенное общеобразовательное учреждение «Средняя общеобразовательная школа № 1» с. Дивное</t>
  </si>
  <si>
    <t>муниципальное бюджетное общеобразовательное учреждение «Средняя общеобразовательная школа № 2» с. Дивное</t>
  </si>
  <si>
    <t>муниципальное казенное общеобразовательное учреждение «Средняя общеобразовательная школа № 3» с. Дивное</t>
  </si>
  <si>
    <t>муниципальное казенное общеобразовательное учреждение «Средняя общеобразовательная школа № 5» пос. Айгурский</t>
  </si>
  <si>
    <t>муниципальное казенное общеобразовательное учреждение «Средняя общеобразовательная школа № 6» с. Дербетовка</t>
  </si>
  <si>
    <t>муниципальное казенное общеобразовательное учреждение «Средняя общеобразовательная школа № 8» с. Манычское</t>
  </si>
  <si>
    <t>муниципальное казенное общеобразовательное учреждение «Средняя общеобразовательная школа № 9» с. Воздвиженское</t>
  </si>
  <si>
    <t xml:space="preserve">Арзгирский округ </t>
  </si>
  <si>
    <t>муниципальное бюджетное общеобразовательное учреждение средняя общеобразовательная школа №1 с. Арзгир</t>
  </si>
  <si>
    <t>муниципальное бюджетное общеобразовательное учреждение средняя общеобразовательная школа № 2 с.Арзгир</t>
  </si>
  <si>
    <t>1.3</t>
  </si>
  <si>
    <t>0.2</t>
  </si>
  <si>
    <t>0.7</t>
  </si>
  <si>
    <t>17.2</t>
  </si>
  <si>
    <t>5.2</t>
  </si>
  <si>
    <t>муниципальное бюджетное общеобразовательное учреждение средняя общеобразовательная школа №3 с. Арзгир</t>
  </si>
  <si>
    <t>муниципальное казённое общеобразовательное учреждение средняя общеобразовательная школа № 4 с. Петропавловское</t>
  </si>
  <si>
    <t>0,5</t>
  </si>
  <si>
    <t>1</t>
  </si>
  <si>
    <t>2</t>
  </si>
  <si>
    <t>0</t>
  </si>
  <si>
    <t>5</t>
  </si>
  <si>
    <t>64,7</t>
  </si>
  <si>
    <t xml:space="preserve">муниципальное  казенное  общеобразовательное  учреждение  средняя  общеобразовательная  школа  №9  с. Родниковского    </t>
  </si>
  <si>
    <t>0,75  ставки</t>
  </si>
  <si>
    <t>муниципальное казенное общеобразовательное учреждение средняя общеобразовательная школа № 10 с. Каменная Балка</t>
  </si>
  <si>
    <t xml:space="preserve">Благодарненский  округ </t>
  </si>
  <si>
    <t>муниципальное общеобразовательное учреждение «Средняя общеобразовательная школа  № 1»</t>
  </si>
  <si>
    <t>муниципальное общеобразовательное учреждение «Средняя общеобразовательная школа  № 6»</t>
  </si>
  <si>
    <t>муниципальное общеобразовательное учреждение «Средняя общеобразовательная школа  № 7»</t>
  </si>
  <si>
    <t>муниципальное общеобразовательное учреждение «Средняя общеобразовательная школа  № 8»</t>
  </si>
  <si>
    <t>муниципальное общеобразовательное учреждение «Средняя общеобразовательная школа  № 9»</t>
  </si>
  <si>
    <t>муниципальное общеобразовательное учреждение «Средняя общеобразовательная школа  № 15»</t>
  </si>
  <si>
    <t>муниципальное общеобразовательное учреждение «Средняя общеобразовательная школа  № 16»</t>
  </si>
  <si>
    <t xml:space="preserve">Буденновский  округ </t>
  </si>
  <si>
    <t>муниципальное общеобразовательное учреждение «Средняя общеобразовательная школа № 3 села Прасковея»</t>
  </si>
  <si>
    <t>0.80</t>
  </si>
  <si>
    <t>0.50</t>
  </si>
  <si>
    <t>0.10</t>
  </si>
  <si>
    <t>0.20</t>
  </si>
  <si>
    <t>4.70</t>
  </si>
  <si>
    <t>4.90</t>
  </si>
  <si>
    <t>муниципальное общеобразовательное учреждение «Лицей № 8 города Буденновска»</t>
  </si>
  <si>
    <t>0.4</t>
  </si>
  <si>
    <t>0.1</t>
  </si>
  <si>
    <t>88.8</t>
  </si>
  <si>
    <t>муниципальное общеобразовательное учреждение «Средняя общеобразовательная школа № 14 села Орловки</t>
  </si>
  <si>
    <t>0.9</t>
  </si>
  <si>
    <t>3.5</t>
  </si>
  <si>
    <t>муниципальное общеобразовательное учреждение «Средняя общеобразовательная школа с углубленным изучением английского языка № 1 города Буденновска»</t>
  </si>
  <si>
    <t>муниципальное общеобразовательное учреждение «Средняя общеобразовательная школа №1 села Покойного»</t>
  </si>
  <si>
    <t>1.6</t>
  </si>
  <si>
    <t>2.1</t>
  </si>
  <si>
    <t>муниципальное общеобразовательное учреждение  «Средняя общеобразовательная школа № 13 поселка Искра»</t>
  </si>
  <si>
    <t>65.8</t>
  </si>
  <si>
    <t>муниципальное общеобразовательное учреждение «Средняя общеобразовательная школа № 16 села Томузловского»</t>
  </si>
  <si>
    <t>5.5</t>
  </si>
  <si>
    <t>муниципальное общеобразовательное учреждение «Средняя общеобразовательная школа № 7 села Стародубского»</t>
  </si>
  <si>
    <t>0.75</t>
  </si>
  <si>
    <t>муниципальное общеобразовательное учреждение «Средняя общеобразовательная школа № 12 поселка Терек»</t>
  </si>
  <si>
    <t>муниципальное общеобразовательное учреждение «Средняя общеобразовательная школа №5 города Буденновска»</t>
  </si>
  <si>
    <t>0.25</t>
  </si>
  <si>
    <t>3.8</t>
  </si>
  <si>
    <t>23.5</t>
  </si>
  <si>
    <t>47.5</t>
  </si>
  <si>
    <t>муниципальное общеобразовательное учреждение «Гимназия № 9 города Буденновска»</t>
  </si>
  <si>
    <t>2.7</t>
  </si>
  <si>
    <t>4.2</t>
  </si>
  <si>
    <t>муниципальное общеобразовательное учреждение «Средняя общеобразовательная школа №9» села Толстово-Васюковского</t>
  </si>
  <si>
    <t xml:space="preserve">муниципальное общеобразовательное  учреждение «Средняя общеобразовательная школа № 15 села Преображенского»                                 </t>
  </si>
  <si>
    <t>муниципальное общеобразовательное учреждение   «Средняя общеобразовательная школа № 6 села Архангельского»</t>
  </si>
  <si>
    <t>муниципальное общеобразовательное учреждение «Основная общеобразовательная школа № 11 имени Героя Российской Федерации Алексея Николаевича Мороховца села Прасковея»</t>
  </si>
  <si>
    <t>9.7</t>
  </si>
  <si>
    <t>муниципальное общеобразовательное учреждение «Средняя общеобразовательная  школа  № 4 города Буденновска»</t>
  </si>
  <si>
    <t>3.3</t>
  </si>
  <si>
    <t>3.4</t>
  </si>
  <si>
    <t>13.5</t>
  </si>
  <si>
    <t>муниципальное общеобразовательное учреждение «Средняя общеобразовательная  школа  № 2 города Буденновска»</t>
  </si>
  <si>
    <t>муниципальное общеобразовательное учреждение «Средняя общеобразовательная  школа  № 6 города Буденновска»</t>
  </si>
  <si>
    <t>0.297</t>
  </si>
  <si>
    <t>3.2</t>
  </si>
  <si>
    <t>13.3</t>
  </si>
  <si>
    <t>47.9</t>
  </si>
  <si>
    <t>41.2</t>
  </si>
  <si>
    <t>государственное казенное общеобразовательное учреждение «Казачий кадетский корпус» г. Буденновска.</t>
  </si>
  <si>
    <t>1.70</t>
  </si>
  <si>
    <t xml:space="preserve">Георгиевский  округ </t>
  </si>
  <si>
    <t>муниципальное  бюджетное общеобразовательное учреждение «Средняя общеобразовательная школа № 1 имени Александра Кирилловича Просоедова города Георгиевска»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</si>
  <si>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</si>
  <si>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«Средняя общеобразовательная школа № 3 имени Героя Советского Союза П.М. Однобокова города Георгиевска»</t>
  </si>
  <si>
    <t>муниципальное бюджетное общеобразовательное учреждение «Средняя общеобразовательная школа № 5 имени Героя Советского Союза О.В. Гудкова города Георгиевска»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</si>
  <si>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</si>
  <si>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</si>
  <si>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«Средняя общеобразовательная школа № 9 города Георгиевска»</t>
  </si>
  <si>
    <t>муниципальное казенное общеобразовательное учреждение «Средняя общеобразовательная школа № 11 пос. Нового»</t>
  </si>
  <si>
    <t>муниципальное бюджетное общеобразовательное учреждение «Средняя общеобразовательная школа № 15 имени А.З. Потапова ст. Лысогорской»</t>
  </si>
  <si>
    <t>муниципальное бюджетное общеобразовательное учреждение «Средняя общеобразовательная школа № 16 ст. Георгиевской»</t>
  </si>
  <si>
    <t>муниципальное бюджетное общеобразовательное учреждение «Средняя общеобразовательная школа № 17 имени И.Л. Козыря пос. Шаумянского»</t>
  </si>
  <si>
    <t>муниципальное бюджетное общеобразовательное учреждение «Средняя общеобразовательная школа № 20 станицы Подгорной»</t>
  </si>
  <si>
    <t>муниципальное бюджетное общеобразовательное учреждение «Средняя общеобразовательная школа № 21 имени И.С. Давыдова с. Обильного»</t>
  </si>
  <si>
    <t>муниципальное бюджетное общеобразовательное учреждение «Средняя общеобразовательная школа № 23 с. Новозаведенного»</t>
  </si>
  <si>
    <t>муниципальное бюджетное общеобразовательное учреждение «Средняя общеобразовательная школа № 24 имени И.И. Вехова ст. Александрийской»</t>
  </si>
  <si>
    <t>муниципальное бюджетное общеобразовательное учреждение «Средняя общеобразовательная школа № 26 с. Краснокумского»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</si>
  <si>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</t>
  </si>
  <si>
    <t xml:space="preserve">Грачевский округ </t>
  </si>
  <si>
    <t>муниципальное казенное общеобразовательное учреждение «Средняя общеобразовательная школа № 2» с. Бешпагир</t>
  </si>
  <si>
    <t>муниципальное казенное общеобразовательное учреждение «Средняя общеобразовательная школа № 3» с. Кугульта</t>
  </si>
  <si>
    <t>муниципальное казенное общеобразовательное учреждение «Средняя общеобразовательная школа № 4» с. Красное</t>
  </si>
  <si>
    <t>муниципальное казенное общеобразовательное учреждение «Средняя общеобразовательная школа № 6» с. Спицевка</t>
  </si>
  <si>
    <t>муниципальное казенное общеобразовательное учреждение «Средняя общеобразовательная школа № 7» с. Старомарьевка</t>
  </si>
  <si>
    <t>муниципальное казенное общеобразовательное учреждение «Средняя общеобразовательная школа № 1» с. Грачевка</t>
  </si>
  <si>
    <t xml:space="preserve">Изобильненский округ </t>
  </si>
  <si>
    <t xml:space="preserve">муниципальное бюджетное общеобразовательное учреждение «Средняя общеобразовательная школа №1»  </t>
  </si>
  <si>
    <t>муниципальное бюджетное общеобразовательное учреждение «Средняя общеобразовательная школа №2»</t>
  </si>
  <si>
    <t>0.01</t>
  </si>
  <si>
    <t>муниципальное бюджетное общеобразовательное учреждение «Средняя общеобразовательная школа №3»</t>
  </si>
  <si>
    <t>муниципальное казенное общеобразовательное учреждение «Средняя общеобразовательная школа №4»</t>
  </si>
  <si>
    <t>муниципальное бюджетное общеобразовательное учреждение «Средняя общеобразовательная школа №8 имени А.В. Грязнова»</t>
  </si>
  <si>
    <t>муниципальное казенное общеобразовательное учреждение «Средняя общеобразовательная школа №9»</t>
  </si>
  <si>
    <t>муниципальное бюджетное общеобразовательное учреждение «Средняя общеобразовательная школа №10»</t>
  </si>
  <si>
    <t>муниципальное казенное общеобразовательное учреждение «Средняя общеобразовательная школа №12»</t>
  </si>
  <si>
    <t>муниципальное бюджетное общеобразовательное учреждение «Средняя общеобразовательная школа №14 имени Г.Т. Мещерякова»</t>
  </si>
  <si>
    <t>муниципальное казенное общеобразовательное учреждение «Средняя общеобразовательная школа №15»</t>
  </si>
  <si>
    <t>муниципальное бюджетное общеобразовательное учреждение «Средняя общеобразовательная школа №16»</t>
  </si>
  <si>
    <t>муниципальное бюджетное общеобразовательное учреждение «Средняя общеобразовательная школа №17»</t>
  </si>
  <si>
    <t>муниципальное бюджетное общеобразовательное учреждение «Средняя общеобразовательная школа №18»</t>
  </si>
  <si>
    <t>муниципальное бюджетное общеобразовательное учреждение «Средняя общеобразовательная школа №19»</t>
  </si>
  <si>
    <t xml:space="preserve">Ипатовский  округ </t>
  </si>
  <si>
    <t>муниципальное бюджетное общеобразовательное учреждение средняя общеобразовательная школа № 2 с. Большая Джалга</t>
  </si>
  <si>
    <t>муниципальное казенное общеобразовательное учреждение средняя общеобразовательная школа № 3 с.Октярьское</t>
  </si>
  <si>
    <t>муниципальное казенное общеобразовательное учреждение средняя общеобразовательная школа № 4 с.Золотаревка</t>
  </si>
  <si>
    <t>1,5</t>
  </si>
  <si>
    <t>50,7</t>
  </si>
  <si>
    <t>12,5</t>
  </si>
  <si>
    <t>муниципальное казенное общеобразовательное учреждение средняя общеобразовательная школа № 5 пос. Красочный</t>
  </si>
  <si>
    <t>муниципальное бюджетное общеобразовательное учреждение средняя общеобразовательная школа №  6 г. Ипатово</t>
  </si>
  <si>
    <t>муниципальное казенное общеобразовательное учреждение средняя  школа № 7 пос. Советское Руно</t>
  </si>
  <si>
    <t>муниципальное казенное общеобразовательное учреждение средняя общеобразовательная школа № 8 с.Тахта</t>
  </si>
  <si>
    <t>муниципальное бюджетное общеобразовательное учреждение средняя общеобразовательная школа №  9 с. Кевсала</t>
  </si>
  <si>
    <t>муниципальное казенное общеобразовательное учреждение средняя общеобразовательная школа № 10 пос. Большевик</t>
  </si>
  <si>
    <t>муниципальное казенное общеобразовательное учреждение средняя общеобразовательная школа № 12 с.Бурукшун</t>
  </si>
  <si>
    <t>муниципальное казенное общеобразовательное учреждение средняя общеобразовательная школа № 16 аул Малый Барханчак</t>
  </si>
  <si>
    <t>0.6</t>
  </si>
  <si>
    <t>муниципальное казенное общеобразовательное учреждение средняя общеобразовательная школа № 17 с.Лесная Дача</t>
  </si>
  <si>
    <t>муниципальное бюджетное общеобразовательное учреждение средняя общеобразовательная школа №  22 с углубленным изучением отдельных предметов г. Ипатово</t>
  </si>
  <si>
    <t>0.45</t>
  </si>
  <si>
    <t>38.7</t>
  </si>
  <si>
    <t xml:space="preserve">Кировский  округ </t>
  </si>
  <si>
    <t>муниципальное бюджетное общеобразовательное учреждение «Новопавловская средняя общеобразовательная школа № 2»</t>
  </si>
  <si>
    <t>муниципальное бюджетное общеобразовательное учреждение «Средняя общеобразовательная школа №3» станицы Советской</t>
  </si>
  <si>
    <t>0.09</t>
  </si>
  <si>
    <t>муниципальное бюджетное общеобразовательное учреждение «Средняя общеобразовательная школа №  4» станицы Зольской</t>
  </si>
  <si>
    <t>муниципальное бюджетное образовательное учреждение «Средняя общеобразовательная школа №5» станицы Марьинской</t>
  </si>
  <si>
    <t>муниципальное бюджетное общеобразовательное учреждение «Средняя общеобразовательная школа № 8» села Горнозаводского</t>
  </si>
  <si>
    <t>муниципальное бюджетное общеобразовательное учреждение «Средняя общеобразовательная школа № 13 города Новопавловска»</t>
  </si>
  <si>
    <t>муниципальное бюджетное общеобразовательное учреждение «Новопавловская средняя общеобразовательная школа № 33»</t>
  </si>
  <si>
    <t xml:space="preserve">Кочубеевский   округ </t>
  </si>
  <si>
    <t>муниципальное казенное общеобразовательное учреждение «Средняя общеобразовательная школа №1»</t>
  </si>
  <si>
    <t>муниципальное казенное общеобразовательное учреждение «Средняя общеобразовательная школа №2»</t>
  </si>
  <si>
    <t>муниципальное казенное общеобразовательное учреждение «Средняя общеобразовательная школа № 3»</t>
  </si>
  <si>
    <t>муниципальное казенное общеобразовательное учреждение «Средняя общеобразовательная школа № 4»</t>
  </si>
  <si>
    <t>муниципальное казенное общеобразовательное учреждение «Средняя общеобразовательная школа № 5»</t>
  </si>
  <si>
    <t>муниципальное казенное общеобразовательное учреждение «Средняя общеобразовательная школа №6»</t>
  </si>
  <si>
    <t>муниципальное казенное общеобразовательное учреждение «Средняя общеобразовательная школа № 7»</t>
  </si>
  <si>
    <t>муниципальное казенное общеобразовательное учреждение «Средняя общеобразовательная школа № 9»</t>
  </si>
  <si>
    <t>муниципальное общеобразовательное учреждение «Средняя общеобразовательная школа №14 им.Дроботовой Л.И.»</t>
  </si>
  <si>
    <t>муниципальное общеобразовательное учреждение «Средняя общеобразовательная школа № 15»</t>
  </si>
  <si>
    <t>муниципальное бюджетное общеобразовательное учреждение «Средняя общеобразовательная школа №16»</t>
  </si>
  <si>
    <t>муниципальное казенное общеобразовательное учреждение «Средняя общеобразовательная школа №20»</t>
  </si>
  <si>
    <t>муниципальное казенное общеобразовательное учреждение «Средняя общеобразовательная школа №23»</t>
  </si>
  <si>
    <t xml:space="preserve">Красногвардейский округ </t>
  </si>
  <si>
    <t>муниципальное казенное общеобразовательное учреждение «Средняя общеобразовательная школа №1 имени Г.С.Фатеева»</t>
  </si>
  <si>
    <t>муниципальное казенное общеобразовательное учреждение «Средняя общеобразовательная школа №5»</t>
  </si>
  <si>
    <t>муниципальное казенное общеобразовательное учреждение «Средняя общеобразовательная школа №7»</t>
  </si>
  <si>
    <t>муниципальное казенное общеобразовательное учреждение «Средняя общеобразовательная школа №8»</t>
  </si>
  <si>
    <t>муниципальное казенное общеобразовательное учреждение «Средняя общеобразовательная школа №11»</t>
  </si>
  <si>
    <t>муниципальное казенное общеобразовательное учреждение «Гимназия №1»</t>
  </si>
  <si>
    <t xml:space="preserve">Курский округ </t>
  </si>
  <si>
    <t>муниципальное казенное общеобразовательное учреждение средняя общеобразовательная школа № 1</t>
  </si>
  <si>
    <t>муниципальное казенное общеобразовательное учреждение средняя общеобразовательная школа № 2</t>
  </si>
  <si>
    <t>муниципальное казенное общеобразовательное учреждение средняя общеобразовательная школа № 4</t>
  </si>
  <si>
    <t>муниципальное казенное общеобразовательное учреждение средняя общеобразовательная школа № 5</t>
  </si>
  <si>
    <t>муниципальное общеобразовательное учреждение средняя общеобразовательная школа № 6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</si>
  <si>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</si>
  <si>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№ 10</t>
  </si>
  <si>
    <t>муниципальное казенное общеобразовательное учреждение средняя общеобразовательная школа № 11</t>
  </si>
  <si>
    <t>муниципальное казенное общеобразовательное учреждение средняя общеобразовательная школа  № 13</t>
  </si>
  <si>
    <t>муниципальное казненное общеобразовательное учреждение средняя общеобразовательная школа  № 16</t>
  </si>
  <si>
    <t>муниципальное общеобразовательное учреждение средняя общеобразовательная школа № 17 имени А.Т.Туркинова</t>
  </si>
  <si>
    <t>муниципальное казенное общеобразовательное учреждение средняя общеобразовательная школа  № 22</t>
  </si>
  <si>
    <t>муниципальное общеобразовательное учреждение общеобразовательная школа-интернат среднего общего образования</t>
  </si>
  <si>
    <t xml:space="preserve">Левокумский  округ </t>
  </si>
  <si>
    <t>муниципальное бюджетное общеобразовательное учреждение «Средняя общеобразовательная школа  № 1»</t>
  </si>
  <si>
    <t>муниципальное казенное общеобразовательное учреждение «Средняя общеобразовательная школа  № 2»</t>
  </si>
  <si>
    <t>муниципальное казенное общеобразовательное учреждение «Средняя общеобразовательная школа  № 3»</t>
  </si>
  <si>
    <t>муниципальное казенное общеобразовательное учреждение «Средняя общеобразовательная школа  № 10»</t>
  </si>
  <si>
    <t>муниципальное казенное общеобразовательное учреждение «Средняя общеобразовательная школа  № 11»</t>
  </si>
  <si>
    <t xml:space="preserve">Минераловодский округ </t>
  </si>
  <si>
    <t>муниципальное бюджетное общеобразовательное учреждение средняя общеобразовательная школа № 1 г. Минеральные Воды</t>
  </si>
  <si>
    <t>0,4</t>
  </si>
  <si>
    <t>0,1</t>
  </si>
  <si>
    <t>14,8</t>
  </si>
  <si>
    <t>0,8</t>
  </si>
  <si>
    <t>3,1</t>
  </si>
  <si>
    <t>2,3</t>
  </si>
  <si>
    <t>29,6</t>
  </si>
  <si>
    <t>85,5</t>
  </si>
  <si>
    <t>муниципальное бюджетное общеобразовательное учреждение лицей №3 г. Минеральные Воды</t>
  </si>
  <si>
    <t>муниципальное казенное общеобразовательное учреждение средняя общеобразовательная школа № 4 имени Героя России Андрея Скрябина пос. Анджиевский</t>
  </si>
  <si>
    <t>муниципальное казенное общеобразовательное учреждение средняя общеобразовательная школа № 5 г. Минеральные Воды</t>
  </si>
  <si>
    <t>муниципальное казенное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</si>
  <si>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</si>
  <si>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</si>
  <si>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общеобразовательное учреждение гимназия № 103 г. Минеральные Воды</t>
  </si>
  <si>
    <t>муниципальное бюджетное общеобразовательное учреждение лицей № 104 г. Минеральные Воды</t>
  </si>
  <si>
    <t>муниципальное бюджетное общеобразовательное учреждение средняя общеобразовательная школа № 111 г. Минеральные Воды</t>
  </si>
  <si>
    <t>муниципальное бюджетное общеобразовательное учреждение средняя общеобразовательная школа № 1 с. Канглы</t>
  </si>
  <si>
    <t>муниципальное бюджетное общеобразовательное учреждение средняя общеобразовательная школа № 3 с. Гражданское</t>
  </si>
  <si>
    <t>0.002%</t>
  </si>
  <si>
    <t>0.004%</t>
  </si>
  <si>
    <t>0.03%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</si>
  <si>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</si>
  <si>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средняя общеобразовательная школа № 5 с Прикумское</t>
  </si>
  <si>
    <t>муниципальное казенное общеобразовательное учреждение средняя общеобразовательная школа № 6 с.Нагутское</t>
  </si>
  <si>
    <t>муниципальное бюджетное общеобразовательное учреждение средняя общеобразовательная школа № 7 с. Марьины Колодцы Минераловодского района</t>
  </si>
  <si>
    <t>муниципальное бюджетное общеобразовательное учреждение средняя общеобразовательная школа №8 с.Левокумка</t>
  </si>
  <si>
    <t>муниципальное казенное общеобразовательное учреждение основная общеобразовательная школа № 12 п. Ленинский</t>
  </si>
  <si>
    <t>муниципальное казенное общеобразовательное учреждение средняя общеобразовательная школа № 14 х. Красный Пахарь</t>
  </si>
  <si>
    <t>муниципальное бюджетное общеобразовательное учреждение средняя общеобразовательная школа № 19 с. Побегайловка</t>
  </si>
  <si>
    <t>Нефтекумский округ</t>
  </si>
  <si>
    <t>муниципальное бюджетное общеобразовательное учреждение «Средняя общеобразовательная школа №1»</t>
  </si>
  <si>
    <t>37.5</t>
  </si>
  <si>
    <t>муниципальное бюджетное общеобразовательное учреждение «Средняя общеобразовательная школа №3 с углубленным изучением отдельных предметов» </t>
  </si>
  <si>
    <t>муниципальное казенное общеобразовательное учреждение «Средняя общеобразовательная школа №10»</t>
  </si>
  <si>
    <t>0.13</t>
  </si>
  <si>
    <t>0.26</t>
  </si>
  <si>
    <t>муниципальное казенное общеобразовательное учреждение «Средняя общеобразовательная школа №13»</t>
  </si>
  <si>
    <t>муниципальное казенное общеобразовательное учреждение «Средняя общеобразовательная школа №14»</t>
  </si>
  <si>
    <t>муниципальное казенное общеобразовательное учреждение «Средняя общеобразовательная школа №15»  </t>
  </si>
  <si>
    <t>муниципальное казенное общеобразовательное учреждение «Средняя общеобразовательная школа №16»</t>
  </si>
  <si>
    <t>Новоалександровский округ</t>
  </si>
  <si>
    <t>муниципальное общеобразовательное учреждение «Средняя общеобразовательная школа № 1»</t>
  </si>
  <si>
    <t>муниципальное общеобразовательное учреждение «Средняя общеобразовательная школа № 2»</t>
  </si>
  <si>
    <t>0, 7</t>
  </si>
  <si>
    <t>муниципальное общеобразовательное учреждение «Средняя общеобразовательная школа № 9» с казачьими классами имени атамана А.В.Репникова</t>
  </si>
  <si>
    <t>муниципальное общеобразовательное учреждение «Средняя общеобразовательная школа № 12»</t>
  </si>
  <si>
    <t>муниципальное общеобразовательное учреждение «Средняя общеобразовательная школа № 14»</t>
  </si>
  <si>
    <t>муниципальное общеобразовательное учреждение «Средняя общеобразовательная школа № 18»</t>
  </si>
  <si>
    <t>Новоселицкий округ</t>
  </si>
  <si>
    <t xml:space="preserve"> муниципальное общеобразовательное учреждение «Средняя общеобразовательная школа № 3»</t>
  </si>
  <si>
    <t>11.8</t>
  </si>
  <si>
    <t>100</t>
  </si>
  <si>
    <t>85</t>
  </si>
  <si>
    <t>муниципальное общеобразовательное учреждение «Средняя общеобразовательная школа № 7»</t>
  </si>
  <si>
    <t>муниципальное общеобразовательное учреждение «Средняя общеобразовательная школа № 10»</t>
  </si>
  <si>
    <t>Петровский округ</t>
  </si>
  <si>
    <t>муниципальное бюджетное общеобразовательное учреждение гимназия №1</t>
  </si>
  <si>
    <t>муниципальное бюджетное общеобразовательное учреждение лицей №3</t>
  </si>
  <si>
    <t>муниципальное бюджетное общеобразовательное учреждение средняя общеобразовательная школа №4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</si>
  <si>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</si>
  <si>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№8</t>
  </si>
  <si>
    <t>муниципальное казенное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</si>
  <si>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№10</t>
  </si>
  <si>
    <t>муниципальное казенное общеобразовательное учреждение средняя общеобразовательная школа №12</t>
  </si>
  <si>
    <t>муниципальное казенное общеобразовательное учреждение средняя общеобразовательная школа №17</t>
  </si>
  <si>
    <t>муниципальное казенное общеобразовательное учреждение средняя общеобразовательная школа №18</t>
  </si>
  <si>
    <t>муниципальное казенное общеобразовательное учреждение средняя общеобразовательная школа № 19</t>
  </si>
  <si>
    <t>Предгорный округ</t>
  </si>
  <si>
    <t>муниципальное бюджетное общеобразовательное учреждение «Средняя общеобразовательная школа № 1»</t>
  </si>
  <si>
    <t>8,!8</t>
  </si>
  <si>
    <t>муниципальное бюджетное общеобразовательное учреждение «Средняя общеобразовательная школа № 3»</t>
  </si>
  <si>
    <t>муниципальное бюджетное общеобразовательное учреждение «Средняя общеобразовательная школа № 4»</t>
  </si>
  <si>
    <t>муниципальное бюджетное общеобразовательное учреждение «Средняя общеобразовательная школа №5»</t>
  </si>
  <si>
    <t>муниципальное бюджетное общеобразовательное  учреждение «Средняя общеобразовательная школа № 6»</t>
  </si>
  <si>
    <t>муниципальное бюджетное общеобразовательное учреждение «Средняя общеобразовательная школа № 8»</t>
  </si>
  <si>
    <t>муниципальное бюджетное общеобразовательное учреждение «Средняя общеобразовательная школа № 9»</t>
  </si>
  <si>
    <t>муниципальное бюджетное общеобразовательное учреждение «Средняя общеобразовательная школа № 11»</t>
  </si>
  <si>
    <t>муниципальное бюджетное общеобразовательное учреждение «Средняя общеобразовательная школа № 13»</t>
  </si>
  <si>
    <t>муниципальное бюджетное общеобразовательное учреждение «Средняя общеобразовательная школа № 14»</t>
  </si>
  <si>
    <t>муниципальное бюджетное общеобразовательное учреждение «Средняя общеобразовательная школа № 15»</t>
  </si>
  <si>
    <t>муниципальное бюджетное общеобразовательное учреждение «Средняя общеобразовательная школа № 17»</t>
  </si>
  <si>
    <t>муниципальное бюджетное общеобразовательное учреждение «Средняя общеобразовательная школа № 24»</t>
  </si>
  <si>
    <t>муниципальное бюджетное общеобразовательное учреждение «Средняя общеобразовательная школа № 26»</t>
  </si>
  <si>
    <t>муниципальное бюджетное общеобразовательное учреждение «Основная общеобразовательная школа № 20»</t>
  </si>
  <si>
    <t>государственное бюджетное общеобразовательное учреждение Ставропольского края «Средняя общеобразовательная школа №3»</t>
  </si>
  <si>
    <t>Советский округ</t>
  </si>
  <si>
    <t>муниципальное общеобразовательное учреждение «Средняя общеобразовательная школа №1 г. Зеленокумска»</t>
  </si>
  <si>
    <t>муниципальное общеобразовательное учреждение «Средняя общеобразовательная школа №2 г. Зеленокумска»</t>
  </si>
  <si>
    <t>муниципальное общеобразовательное учреждение «Средняя общеобразовательная школа №3 г. Зеленокумска»</t>
  </si>
  <si>
    <t>муниципальное общеобразовательное учреждение «Средняя общеобразовательная школа №4 с. Правокумского»</t>
  </si>
  <si>
    <t>муниципальное общеобразовательное учреждение «Средняя общеобразовательная школа №6 с.Солдато-Александровского»</t>
  </si>
  <si>
    <t>1, 5</t>
  </si>
  <si>
    <t>0, 1</t>
  </si>
  <si>
    <t>муниципальное общеобразовательное учреждение «Средняя общеобразовательная школа №8 с.Горькая Балка»</t>
  </si>
  <si>
    <t>муниципальное общеобразовательное учреждение «Средняя общеобразовательная школа №10 с.Солдато-Александровского»</t>
  </si>
  <si>
    <t>муниципальное общеобразовательное учреждение «Средняя общеобразовательная школа №13 г. Зеленокумска»</t>
  </si>
  <si>
    <t>муниципальное общеобразовательное учреждение «Средняя общеобразовательная школа №12 г. Зеленокумска»</t>
  </si>
  <si>
    <t>муниципальное казенное общеобразовательное учреждение «Основная общеобразовательная школа №16 п.Селивановка»</t>
  </si>
  <si>
    <t>Степновский округ</t>
  </si>
  <si>
    <t>муниципальное общеобразовательное учреждение «Средняя школа № 1 имени Героя Советского Союза П.И. Николаенко»</t>
  </si>
  <si>
    <t xml:space="preserve"> муниципальное казенное общеобразовательное учреждение «Средняя общеобразовательная школа № 5»</t>
  </si>
  <si>
    <t>муниципальное казенное общеобразовательное учреждение «Средняя общеобразовательная школа № 6»</t>
  </si>
  <si>
    <t>муниципальное общеобразовательное учреждение «Средняя общеобразовательная школа № 4 имени Героя труда Ставрополья»</t>
  </si>
  <si>
    <t>Труновский округ</t>
  </si>
  <si>
    <t>муниципальное казенное общеобразовательное учреждение средняя общеобразовательная  школа № 2</t>
  </si>
  <si>
    <t>муниципальное казенное общеобразовательное учреждение средняя общеобразовательная школа №3</t>
  </si>
  <si>
    <t>муниципальное казенное общеобразовательное учреждение средняя общеобразовательная школа №4</t>
  </si>
  <si>
    <t>муниципальное бюджетное общеобразовательное учреждение гимназия № 7 с.Донского</t>
  </si>
  <si>
    <t>Туркменский округ</t>
  </si>
  <si>
    <t>муниципальное казенное общеобразовательное учреждение «Средняя общеобразовательная школа № 2»</t>
  </si>
  <si>
    <t>муниципальное бюджетное  общеобразовательное учреждение «Средняя общеобразовательная школа № 4»</t>
  </si>
  <si>
    <t>муниципальное казенное  общеобразовательное учреждение «Средняя общеобразовательная школа № 7»</t>
  </si>
  <si>
    <t>муниципальное казенное общеобразовательное учреждение «Средняя общеобразовательная школа №10» а.Шарахалсун</t>
  </si>
  <si>
    <t>муниципальное казенное общеобразовательное учреждение «Средняя общеобразовательная школа № 13»</t>
  </si>
  <si>
    <t>Шпаковский округ</t>
  </si>
  <si>
    <t>муниципальное бюджетное общеобразовательное учреждение «Лицей № 2»</t>
  </si>
  <si>
    <t>муниципальное бюджетное  общеобразовательное учреждение «Средняя общеобразовательная школа №3»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</si>
  <si>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№4»</t>
  </si>
  <si>
    <t>43.7</t>
  </si>
  <si>
    <t>48.1</t>
  </si>
  <si>
    <t>муниципальное  казенное общеобразовательное учреждение «Средняя  общеобразовательная школа №6»</t>
  </si>
  <si>
    <t>6.3</t>
  </si>
  <si>
    <t>7.9</t>
  </si>
  <si>
    <t>муниципальное бюджетное общеобразовательное учреждение «Средняя общеобразовательная школа №8»</t>
  </si>
  <si>
    <t>муниципальное бюджетное общеобразовательное учреждение «Средняя общеобразовательная школа № 9 имени Героя Советского Союза А.И.Рыбникова»</t>
  </si>
  <si>
    <t>муниципальное казенное общеобразовательное учреждение «Средняя общеобразовательная школа № 12»</t>
  </si>
  <si>
    <t>муниципальное бюджетное общеобразовательное учреждение «Средняя общеобразовательная школа №13»</t>
  </si>
  <si>
    <t>муниципальное казенное общеобразовательное учреждение «Средняя общеобразовательная школа № 14» имени В.И.Слядневой</t>
  </si>
  <si>
    <t>муниципальное бюджетное общеобразовательное учреждение «Средняя общеобразовательная школа №15»</t>
  </si>
  <si>
    <t>муниципальное бюджетное общеобразовательное учреждение «Средняя общеобразовательная школа № 20»</t>
  </si>
  <si>
    <t>муниципальное бюджетное общеобразовательное учреждение «Средняя общеобразовательная школа № 30»</t>
  </si>
  <si>
    <t>207</t>
  </si>
  <si>
    <t>г.Ессентуки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</si>
  <si>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</si>
  <si>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</si>
  <si>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</si>
  <si>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общеобразовательное учреждение «Средняя общеобразовательная школа №5 с кадетскими классами имени Губина А.Т.»</t>
  </si>
  <si>
    <t>муниципальное бюджетное образовательное  учреждение средняя общеобразовательная школа № 7</t>
  </si>
  <si>
    <t>муниципальное бюджетное общеобразовательное учреждение средняя общеобразовательная школа №9</t>
  </si>
  <si>
    <t>муниципальное бюджетное общеобразовательное учреждение средняя общеобразовательная школа №10</t>
  </si>
  <si>
    <t>муниципальное бюджетное общеобразовательное учреждение средняя общеобразовательная школа №12</t>
  </si>
  <si>
    <t>г. Железноводск</t>
  </si>
  <si>
    <t>муниципальное бюджетное общеобразовательное учреждение «Основная общеобразовательная Школа № 1»</t>
  </si>
  <si>
    <t>муниципальное казенное общеобразовательное учреждение «Лицей № 2»</t>
  </si>
  <si>
    <t>0/53</t>
  </si>
  <si>
    <t>0/16</t>
  </si>
  <si>
    <t>муниципальное бюджетное общеобразовательное учреждение «Лицей казачества имени А.Ф.Дьякова»</t>
  </si>
  <si>
    <t>муниципальное бюджетное общеобразовательное учреждение «Иноземцевская средняя общеобразовательная школа № 4 имени А.М. Клинового»</t>
  </si>
  <si>
    <t>г. Кисловодск</t>
  </si>
  <si>
    <t>муниципальное бюджетное общеобразовательное учреждение Лицей №4</t>
  </si>
  <si>
    <t>муниципальное бюджетное общеобразовательное учреждение Лицей № 8</t>
  </si>
  <si>
    <t>0.15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</si>
  <si>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</t>
  </si>
  <si>
    <t>муниципальное казенное общеобразовательное учреждение средняя общеобразовательная школа № 16</t>
  </si>
  <si>
    <t>муниципальное бюджетное общеобразовательная учреждение средняя общеобразовательная школа № 17</t>
  </si>
  <si>
    <t>муниципальное бюджетное общеобразовательное учреждение гимназия №19</t>
  </si>
  <si>
    <t>г.Лермонтов</t>
  </si>
  <si>
    <t>муниципальное бюджетное общеобразовательное учреждение средняя общеобразовательная школа № 5</t>
  </si>
  <si>
    <t>г. Невинномысск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</si>
  <si>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</si>
  <si>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 № 5 имени Героя Советского Союза, маршала Советского Союза   Куликова Виктора Георгиевича</t>
  </si>
  <si>
    <t>51.1</t>
  </si>
  <si>
    <t>муниципальное бюджетное общеобразовательное учреждение средняя общеобразовательная школа № 8 имени  Героя Советского Союза Т.Н. Подгорного</t>
  </si>
  <si>
    <t>муниципальное бюджетное общеобразовательное учреждение гимназия № 9</t>
  </si>
  <si>
    <t>муниципальное бюджетное общеобразовательное учреждение средняя общеобразовательная школа № 11 имени Кавалера ордена Мужества Э.В. Скрипника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</si>
  <si>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</si>
  <si>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18</t>
  </si>
  <si>
    <t>муниципальное бюджетное общеобразовательное учреждение средняя общеобразовательная школа № 20</t>
  </si>
  <si>
    <t>г.Пятигорск</t>
  </si>
  <si>
    <t>муниципальное бюджетное общеобразовательное учреждение средняя общеобразовательная школа № 1 им. М. Ю.  Лермонтова</t>
  </si>
  <si>
    <t>муниципальное бюджетное общеобразовательное учреждение средняя общеобразовательная школа № 3 имени А.С. Пушкина</t>
  </si>
  <si>
    <t>муниципальное бюджетное образовательное учреждение гимназия № 4</t>
  </si>
  <si>
    <t>муниципальное бюджетное общеобразовательное  учреждение средняя  общеобразовательная школа с углубленным изучение   отдельных предметов № 5 им.А.М.Дубинного</t>
  </si>
  <si>
    <t xml:space="preserve">муниципальное бюджетное общеобразовательное  учреждение средняя общеобразовательная школа с  углубленным изучением отдельных предметов № 6  </t>
  </si>
  <si>
    <t>муниципальное бюджетное общеобразовательное  учреждение гимназия № 11</t>
  </si>
  <si>
    <t>муниципальное бюджетное общеобразовательное  учреждение средняя общеобразовательная школа с углубленным изучением английского языка №12</t>
  </si>
  <si>
    <t>муниципальное бюджетное  общеобразовательное учреждение лицей №15</t>
  </si>
  <si>
    <t>муниципальное бюджетное общеобразовательное  учреждение средняя общеобразовательная школа №16</t>
  </si>
  <si>
    <t>муниципальное 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</si>
  <si>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казачья  средняя общеобразовательная школа № 19</t>
  </si>
  <si>
    <t>муниципальное бюджетное общеобразовательное учреждение лицей № 20</t>
  </si>
  <si>
    <t>муниципальное бюджетное общеобразовательное учреждение средняя общеобразовательная школа № 23</t>
  </si>
  <si>
    <t>муниципальное бюджетное  общеобразовательное учреждение     средняя общеобразовательная школа № 25</t>
  </si>
  <si>
    <t>муниципальное бюджетное общеобразовательное учреждение средняя общеобразовательная школа № 27</t>
  </si>
  <si>
    <t>муниципальное бюджетное общеобразовательное  учреждение средняя общеобразовательная школа с углубленным изучением   отдельных предметов № 29 «Гармония»</t>
  </si>
  <si>
    <t>муниципальное бюджетное общеобразовательное  учреждение с углубленным изучением отдельных    предметов № 30</t>
  </si>
  <si>
    <t>0.06</t>
  </si>
  <si>
    <t>муниципальное бюджетное общеобразовательное  учреждение средняя общеобразовательная школа № 31 со спортивным уклоном</t>
  </si>
  <si>
    <t>муниципальное бюджетное общеобразовательное учреждение Константиновская средняя общеобразовательная школа №7</t>
  </si>
  <si>
    <t>г.Ставрополь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</si>
  <si>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</si>
  <si>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</t>
  </si>
  <si>
    <t>муниципальное бюджетное общеобразовательное учреждение гимназия №3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</si>
  <si>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имени И.Д. Сургучёва</t>
  </si>
  <si>
    <t>Муниципальное автономное общеобразовательное учреждение лицей №5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</si>
  <si>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</si>
  <si>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 №7</t>
  </si>
  <si>
    <t>муниципальное бюджетное общеобразовательное учреждение лицей № 8 имени генерал-майора авиации Н.Г.Голодникова</t>
  </si>
  <si>
    <t>муниципальное бюджетное общеобразовательное учреждение лицей № 10</t>
  </si>
  <si>
    <t>муниципальное бюджетное общеобразовательное учреждение средняя общеобразовательная школа № 11 имени И.А. Бурмистрова</t>
  </si>
  <si>
    <t>36.1</t>
  </si>
  <si>
    <t>56.2</t>
  </si>
  <si>
    <t>68.3</t>
  </si>
  <si>
    <t>59.5</t>
  </si>
  <si>
    <t>муниципальное бюджетное общеобразовательное учреждение гимназия №12 имени Белоконя Владимира Эдуардовича</t>
  </si>
  <si>
    <t>муниципальное бюджетное общеобразовательное учреждение средняя общеобразовательная школа №13</t>
  </si>
  <si>
    <t>муниципальное бюджетное общеобразовательное учреждение лицей № 15</t>
  </si>
  <si>
    <t>муниципальное бюджетное общеобразовательное учреждение лицей №16</t>
  </si>
  <si>
    <t>муниципальное автономное общеобразовательное учреждение лицей № 17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</si>
  <si>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</t>
  </si>
  <si>
    <t>муниципальное бюджетное общеобразовательное учреждение средняя общеобразовательная школа  № 20</t>
  </si>
  <si>
    <t>муниципальное бюджетное общеобразовательное учреждение средняя общеобразовательная школа № 21</t>
  </si>
  <si>
    <t>муниципальное бюджетное общеобразовательное учреждение средняя общеобразовательная школа № 22</t>
  </si>
  <si>
    <t>муниципальное бюджетное общеобразовательное учреждение лицей № 23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</si>
  <si>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</si>
  <si>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</si>
  <si>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 № 28</t>
  </si>
  <si>
    <t>муниципальное бюджетное общеобразовательное учреждение средняя общеобразовательная школа  № 29 с углубленным изучением отдельных предметов</t>
  </si>
  <si>
    <t>муниципальное бюджетное общеобразовательное учреждение гимназия № 30</t>
  </si>
  <si>
    <t>муниципальное бюджетное общеобразовательное учреждение кадетская школа имени генерала Ермолова А.П.</t>
  </si>
  <si>
    <t>муниципальное бюджетное общеобразовательное учреждение средняя общеобразовательная школа № 32</t>
  </si>
  <si>
    <t>муниципальное бюджетное общеобразовательное учреждение средняя общеобразовательная школа № 34</t>
  </si>
  <si>
    <t>муниципальное бюджетное общеобразовательное учреждение лицей № 35</t>
  </si>
  <si>
    <t>муниципальное бюджетное общеобразовательное учреждение средняя общеобразовательная школа № 37 с углубленным изучением отдельных предметов</t>
  </si>
  <si>
    <t>муниципальное бюджетное общеобразовательное учреждение лицей № 38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</si>
  <si>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39</t>
  </si>
  <si>
    <t>0.1%</t>
  </si>
  <si>
    <t>8.9%</t>
  </si>
  <si>
    <t>муниципальное бюджетное общеобразовательное учреждение средняя общеобразовательная школа № 41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</si>
  <si>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</t>
  </si>
  <si>
    <t>муниципальное бюджетное общеобразовательное учреждение средняя общеобразовательная школа № 43 имени Героя Российской Федерации В.Д. Нужного</t>
  </si>
  <si>
    <t>муниципальное бюджетное общеобразовательное учреждение средняя общеобразовательная школа № 44</t>
  </si>
  <si>
    <t>муниципальное бюджетное общеобразовательное учреждение средняя общеобразовательная школа № 45</t>
  </si>
  <si>
    <t>0, 23</t>
  </si>
  <si>
    <t>1, 4</t>
  </si>
  <si>
    <t>45, 6</t>
  </si>
  <si>
    <t xml:space="preserve">муниципальное бюджетное общеобразовательное учреждение средняя общеобразовательная школа № 50  </t>
  </si>
  <si>
    <t>муниципальное бюджетное общеобразовательное учреждение средняя общеобразовательная школа №64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</si>
  <si>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</si>
  <si>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государственное бюджетное общеобразовательное учреждение Ставропольского края «Лицей № 14 имени Героя Российской федерации Владимира Вильевича Нургалиева»</t>
  </si>
  <si>
    <t>государственное бюджетное общеобразовательное учреждение Ставропольского края «Гимназия № 25»</t>
  </si>
  <si>
    <t>Итого</t>
  </si>
  <si>
    <t xml:space="preserve">на 01.03.2021 г. </t>
  </si>
  <si>
    <t>ВСЕГО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</si>
</sst>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36"/>
  <sheetViews>
    <sheetView tabSelected="1" view="pageBreakPreview" topLeftCell="E443" zoomScale="50" zoomScaleNormal="50" zoomScaleSheetLayoutView="50" workbookViewId="0">
      <selection activeCell="B452" sqref="B452:C452"/>
    </sheetView>
  </sheetViews>
  <sheetFormatPr defaultRowHeight="18" x14ac:dyDescent="0.35"/>
  <cols>
    <col min="1" max="1" width="9.109375" style="71"/>
    <col min="2" max="2" width="6.33203125" style="71" customWidth="1"/>
    <col min="3" max="3" width="40.5546875" style="71" customWidth="1"/>
    <col min="4" max="4" width="14.109375" style="71" customWidth="1"/>
    <col min="5" max="5" width="12.33203125" style="71" customWidth="1"/>
    <col min="6" max="6" width="12.109375" style="71" customWidth="1"/>
    <col min="7" max="7" width="14.5546875" style="71" customWidth="1"/>
    <col min="8" max="8" width="8.33203125" style="71" customWidth="1"/>
    <col min="9" max="9" width="8.88671875" style="71" customWidth="1"/>
    <col min="10" max="11" width="6.6640625" style="71" customWidth="1"/>
    <col min="12" max="12" width="10.109375" style="71" customWidth="1"/>
    <col min="13" max="13" width="7.6640625" style="71" customWidth="1"/>
    <col min="14" max="14" width="9.109375" style="71" customWidth="1"/>
    <col min="15" max="15" width="8.88671875" style="71" customWidth="1"/>
    <col min="16" max="16" width="8.5546875" style="71" customWidth="1"/>
    <col min="17" max="17" width="9.6640625" style="71" customWidth="1"/>
    <col min="18" max="18" width="7.109375" style="71" customWidth="1"/>
    <col min="19" max="19" width="11.44140625" style="71" customWidth="1"/>
    <col min="20" max="21" width="7.6640625" style="71" customWidth="1"/>
    <col min="22" max="22" width="7.44140625" style="71" customWidth="1"/>
    <col min="23" max="23" width="7.109375" style="71" customWidth="1"/>
    <col min="24" max="24" width="10.6640625" style="71" customWidth="1"/>
    <col min="25" max="25" width="8.88671875" style="71" customWidth="1"/>
    <col min="26" max="26" width="10.88671875" style="71" customWidth="1"/>
    <col min="27" max="27" width="9.109375" style="71" customWidth="1"/>
    <col min="28" max="28" width="9.6640625" style="71" customWidth="1"/>
    <col min="29" max="29" width="6.6640625" style="71" customWidth="1"/>
    <col min="30" max="30" width="11.88671875" style="71" bestFit="1" customWidth="1"/>
    <col min="31" max="31" width="17.88671875" style="71" bestFit="1" customWidth="1"/>
    <col min="32" max="32" width="11.88671875" style="71" customWidth="1"/>
    <col min="33" max="33" width="12" style="71" customWidth="1"/>
    <col min="34" max="34" width="14.44140625" style="71" customWidth="1"/>
    <col min="35" max="35" width="10.6640625" style="71" customWidth="1"/>
    <col min="36" max="36" width="10" style="71" customWidth="1"/>
    <col min="37" max="37" width="10.88671875" style="71" customWidth="1"/>
    <col min="38" max="38" width="19.33203125" style="71" customWidth="1"/>
    <col min="39" max="39" width="7.5546875" style="71" customWidth="1"/>
    <col min="40" max="40" width="11.44140625" style="71" customWidth="1"/>
    <col min="41" max="41" width="8.5546875" style="71" customWidth="1"/>
    <col min="42" max="42" width="11" style="71" customWidth="1"/>
    <col min="43" max="43" width="10.33203125" style="71" customWidth="1"/>
  </cols>
  <sheetData>
    <row r="2" spans="2:48" x14ac:dyDescent="0.35">
      <c r="S2" s="72" t="s">
        <v>0</v>
      </c>
      <c r="X2" s="73"/>
      <c r="Y2" s="73"/>
      <c r="Z2" s="73"/>
    </row>
    <row r="3" spans="2:48" x14ac:dyDescent="0.35">
      <c r="S3" s="73" t="s">
        <v>1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2:48" x14ac:dyDescent="0.35">
      <c r="R4" s="74" t="s">
        <v>501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2:48" x14ac:dyDescent="0.35"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2:48" ht="18.600000000000001" customHeight="1" x14ac:dyDescent="0.35">
      <c r="Y6" s="74"/>
      <c r="Z6" s="74"/>
      <c r="AA6" s="74"/>
    </row>
    <row r="7" spans="2:48" ht="25.2" customHeight="1" x14ac:dyDescent="0.4">
      <c r="B7" s="89" t="s">
        <v>2</v>
      </c>
      <c r="C7" s="89" t="s">
        <v>3</v>
      </c>
      <c r="D7" s="90" t="s">
        <v>4</v>
      </c>
      <c r="E7" s="91"/>
      <c r="F7" s="91"/>
      <c r="G7" s="92"/>
      <c r="H7" s="89" t="s">
        <v>5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107" t="s">
        <v>6</v>
      </c>
      <c r="AN7" s="108"/>
      <c r="AO7" s="108"/>
      <c r="AP7" s="108"/>
      <c r="AQ7" s="109"/>
      <c r="AR7" s="1"/>
      <c r="AS7" s="1"/>
      <c r="AT7" s="1"/>
      <c r="AU7" s="1"/>
      <c r="AV7" s="1"/>
    </row>
    <row r="8" spans="2:48" ht="54.6" customHeight="1" x14ac:dyDescent="0.4">
      <c r="B8" s="89"/>
      <c r="C8" s="89"/>
      <c r="D8" s="93"/>
      <c r="E8" s="94"/>
      <c r="F8" s="94"/>
      <c r="G8" s="95"/>
      <c r="H8" s="89" t="s">
        <v>7</v>
      </c>
      <c r="I8" s="89"/>
      <c r="J8" s="89"/>
      <c r="K8" s="89"/>
      <c r="L8" s="89"/>
      <c r="M8" s="89"/>
      <c r="N8" s="102" t="s">
        <v>8</v>
      </c>
      <c r="O8" s="102"/>
      <c r="P8" s="102" t="s">
        <v>9</v>
      </c>
      <c r="Q8" s="102"/>
      <c r="R8" s="89" t="s">
        <v>10</v>
      </c>
      <c r="S8" s="89"/>
      <c r="T8" s="89"/>
      <c r="U8" s="89"/>
      <c r="V8" s="89"/>
      <c r="W8" s="89"/>
      <c r="X8" s="89" t="s">
        <v>11</v>
      </c>
      <c r="Y8" s="89"/>
      <c r="Z8" s="89"/>
      <c r="AA8" s="89"/>
      <c r="AB8" s="89"/>
      <c r="AC8" s="89"/>
      <c r="AD8" s="89"/>
      <c r="AE8" s="89"/>
      <c r="AF8" s="102" t="s">
        <v>12</v>
      </c>
      <c r="AG8" s="102"/>
      <c r="AH8" s="103" t="s">
        <v>13</v>
      </c>
      <c r="AI8" s="104"/>
      <c r="AJ8" s="102" t="s">
        <v>14</v>
      </c>
      <c r="AK8" s="102"/>
      <c r="AL8" s="102" t="s">
        <v>15</v>
      </c>
      <c r="AM8" s="103" t="s">
        <v>16</v>
      </c>
      <c r="AN8" s="104"/>
      <c r="AO8" s="103" t="s">
        <v>17</v>
      </c>
      <c r="AP8" s="104"/>
      <c r="AQ8" s="102" t="s">
        <v>18</v>
      </c>
      <c r="AR8" s="1"/>
      <c r="AS8" s="1"/>
      <c r="AT8" s="1"/>
      <c r="AU8" s="1"/>
      <c r="AV8" s="1"/>
    </row>
    <row r="9" spans="2:48" ht="126.6" customHeight="1" x14ac:dyDescent="0.4">
      <c r="B9" s="89"/>
      <c r="C9" s="89"/>
      <c r="D9" s="93"/>
      <c r="E9" s="94"/>
      <c r="F9" s="94"/>
      <c r="G9" s="95"/>
      <c r="H9" s="102" t="s">
        <v>19</v>
      </c>
      <c r="I9" s="102"/>
      <c r="J9" s="102" t="s">
        <v>20</v>
      </c>
      <c r="K9" s="102"/>
      <c r="L9" s="102" t="s">
        <v>21</v>
      </c>
      <c r="M9" s="102"/>
      <c r="N9" s="102"/>
      <c r="O9" s="102"/>
      <c r="P9" s="102"/>
      <c r="Q9" s="102"/>
      <c r="R9" s="102" t="s">
        <v>22</v>
      </c>
      <c r="S9" s="102"/>
      <c r="T9" s="102" t="s">
        <v>23</v>
      </c>
      <c r="U9" s="102"/>
      <c r="V9" s="102" t="s">
        <v>24</v>
      </c>
      <c r="W9" s="102"/>
      <c r="X9" s="102" t="s">
        <v>25</v>
      </c>
      <c r="Y9" s="102"/>
      <c r="Z9" s="102" t="s">
        <v>26</v>
      </c>
      <c r="AA9" s="102"/>
      <c r="AB9" s="102" t="s">
        <v>27</v>
      </c>
      <c r="AC9" s="102"/>
      <c r="AD9" s="102" t="s">
        <v>28</v>
      </c>
      <c r="AE9" s="102"/>
      <c r="AF9" s="102"/>
      <c r="AG9" s="102"/>
      <c r="AH9" s="105"/>
      <c r="AI9" s="106"/>
      <c r="AJ9" s="102"/>
      <c r="AK9" s="102"/>
      <c r="AL9" s="102"/>
      <c r="AM9" s="105"/>
      <c r="AN9" s="106"/>
      <c r="AO9" s="105"/>
      <c r="AP9" s="106"/>
      <c r="AQ9" s="102"/>
      <c r="AR9" s="1"/>
      <c r="AS9" s="1"/>
      <c r="AT9" s="1"/>
      <c r="AU9" s="1"/>
      <c r="AV9" s="1"/>
    </row>
    <row r="10" spans="2:48" ht="31.2" customHeight="1" x14ac:dyDescent="0.4">
      <c r="B10" s="89"/>
      <c r="C10" s="89"/>
      <c r="D10" s="13" t="s">
        <v>29</v>
      </c>
      <c r="E10" s="5" t="s">
        <v>30</v>
      </c>
      <c r="F10" s="5" t="s">
        <v>31</v>
      </c>
      <c r="G10" s="5" t="s">
        <v>32</v>
      </c>
      <c r="H10" s="13" t="s">
        <v>33</v>
      </c>
      <c r="I10" s="13" t="s">
        <v>34</v>
      </c>
      <c r="J10" s="13" t="s">
        <v>33</v>
      </c>
      <c r="K10" s="13" t="s">
        <v>34</v>
      </c>
      <c r="L10" s="13" t="s">
        <v>33</v>
      </c>
      <c r="M10" s="13" t="s">
        <v>34</v>
      </c>
      <c r="N10" s="13" t="s">
        <v>33</v>
      </c>
      <c r="O10" s="13" t="s">
        <v>34</v>
      </c>
      <c r="P10" s="13" t="s">
        <v>33</v>
      </c>
      <c r="Q10" s="13" t="s">
        <v>34</v>
      </c>
      <c r="R10" s="13" t="s">
        <v>33</v>
      </c>
      <c r="S10" s="13" t="s">
        <v>34</v>
      </c>
      <c r="T10" s="13" t="s">
        <v>33</v>
      </c>
      <c r="U10" s="13" t="s">
        <v>34</v>
      </c>
      <c r="V10" s="13" t="s">
        <v>33</v>
      </c>
      <c r="W10" s="13" t="s">
        <v>34</v>
      </c>
      <c r="X10" s="13" t="s">
        <v>33</v>
      </c>
      <c r="Y10" s="13" t="s">
        <v>34</v>
      </c>
      <c r="Z10" s="13" t="s">
        <v>33</v>
      </c>
      <c r="AA10" s="13" t="s">
        <v>34</v>
      </c>
      <c r="AB10" s="13" t="s">
        <v>33</v>
      </c>
      <c r="AC10" s="13" t="s">
        <v>34</v>
      </c>
      <c r="AD10" s="13" t="s">
        <v>33</v>
      </c>
      <c r="AE10" s="13" t="s">
        <v>34</v>
      </c>
      <c r="AF10" s="2" t="s">
        <v>33</v>
      </c>
      <c r="AG10" s="2" t="s">
        <v>34</v>
      </c>
      <c r="AH10" s="2" t="s">
        <v>33</v>
      </c>
      <c r="AI10" s="2" t="s">
        <v>34</v>
      </c>
      <c r="AJ10" s="13" t="s">
        <v>33</v>
      </c>
      <c r="AK10" s="13" t="s">
        <v>34</v>
      </c>
      <c r="AL10" s="13" t="s">
        <v>33</v>
      </c>
      <c r="AM10" s="6" t="s">
        <v>33</v>
      </c>
      <c r="AN10" s="7" t="s">
        <v>35</v>
      </c>
      <c r="AO10" s="6" t="s">
        <v>33</v>
      </c>
      <c r="AP10" s="7" t="s">
        <v>35</v>
      </c>
      <c r="AQ10" s="6" t="s">
        <v>33</v>
      </c>
      <c r="AR10" s="1"/>
      <c r="AS10" s="1"/>
      <c r="AT10" s="1"/>
      <c r="AU10" s="1"/>
      <c r="AV10" s="1"/>
    </row>
    <row r="11" spans="2:48" ht="34.950000000000003" customHeight="1" x14ac:dyDescent="0.35">
      <c r="B11" s="112" t="s">
        <v>36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3"/>
      <c r="AG11" s="113"/>
      <c r="AH11" s="113"/>
      <c r="AI11" s="113"/>
      <c r="AJ11" s="113"/>
      <c r="AK11" s="113"/>
      <c r="AL11" s="112"/>
      <c r="AM11" s="112"/>
      <c r="AN11" s="112"/>
      <c r="AO11" s="112"/>
      <c r="AP11" s="112"/>
      <c r="AQ11" s="112"/>
    </row>
    <row r="12" spans="2:48" ht="126" x14ac:dyDescent="0.35">
      <c r="B12" s="13">
        <v>1</v>
      </c>
      <c r="C12" s="3" t="s">
        <v>37</v>
      </c>
      <c r="D12" s="6">
        <v>900</v>
      </c>
      <c r="E12" s="6">
        <v>402</v>
      </c>
      <c r="F12" s="6">
        <v>431</v>
      </c>
      <c r="G12" s="13">
        <v>67</v>
      </c>
      <c r="H12" s="13">
        <v>18</v>
      </c>
      <c r="I12" s="13">
        <v>2</v>
      </c>
      <c r="J12" s="13">
        <v>7</v>
      </c>
      <c r="K12" s="13">
        <v>0.7</v>
      </c>
      <c r="L12" s="13">
        <v>3</v>
      </c>
      <c r="M12" s="6">
        <v>0.3</v>
      </c>
      <c r="N12" s="6">
        <v>0</v>
      </c>
      <c r="O12" s="6">
        <v>0</v>
      </c>
      <c r="P12" s="6">
        <v>0</v>
      </c>
      <c r="Q12" s="6">
        <v>0</v>
      </c>
      <c r="R12" s="13">
        <v>0</v>
      </c>
      <c r="S12" s="13">
        <v>0</v>
      </c>
      <c r="T12" s="6">
        <v>0</v>
      </c>
      <c r="U12" s="6">
        <v>0</v>
      </c>
      <c r="V12" s="6">
        <v>1</v>
      </c>
      <c r="W12" s="6">
        <v>0.1</v>
      </c>
      <c r="X12" s="6">
        <v>158</v>
      </c>
      <c r="Y12" s="6">
        <v>17.5</v>
      </c>
      <c r="Z12" s="6">
        <v>65</v>
      </c>
      <c r="AA12" s="6">
        <v>7.2</v>
      </c>
      <c r="AB12" s="6">
        <v>2</v>
      </c>
      <c r="AC12" s="6">
        <v>0.2</v>
      </c>
      <c r="AD12" s="6">
        <v>670</v>
      </c>
      <c r="AE12" s="75">
        <v>74</v>
      </c>
      <c r="AF12" s="76">
        <v>695</v>
      </c>
      <c r="AG12" s="76">
        <v>77</v>
      </c>
      <c r="AH12" s="76">
        <v>205</v>
      </c>
      <c r="AI12" s="76">
        <v>23</v>
      </c>
      <c r="AJ12" s="76">
        <v>700</v>
      </c>
      <c r="AK12" s="76">
        <v>78</v>
      </c>
      <c r="AL12" s="15">
        <v>40</v>
      </c>
      <c r="AM12" s="6">
        <v>2</v>
      </c>
      <c r="AN12" s="6">
        <v>2</v>
      </c>
      <c r="AO12" s="6">
        <v>0</v>
      </c>
      <c r="AP12" s="6">
        <v>0</v>
      </c>
      <c r="AQ12" s="6">
        <v>8</v>
      </c>
    </row>
    <row r="13" spans="2:48" ht="72" x14ac:dyDescent="0.35">
      <c r="B13" s="13">
        <v>2</v>
      </c>
      <c r="C13" s="3" t="s">
        <v>38</v>
      </c>
      <c r="D13" s="6">
        <v>125</v>
      </c>
      <c r="E13" s="6">
        <v>50</v>
      </c>
      <c r="F13" s="6">
        <v>63</v>
      </c>
      <c r="G13" s="13">
        <v>12</v>
      </c>
      <c r="H13" s="13">
        <v>5</v>
      </c>
      <c r="I13" s="13">
        <v>4</v>
      </c>
      <c r="J13" s="13">
        <v>0</v>
      </c>
      <c r="K13" s="13">
        <v>0</v>
      </c>
      <c r="L13" s="13">
        <v>0</v>
      </c>
      <c r="M13" s="13">
        <v>0</v>
      </c>
      <c r="N13" s="6">
        <v>0</v>
      </c>
      <c r="O13" s="6">
        <v>0</v>
      </c>
      <c r="P13" s="6">
        <v>0</v>
      </c>
      <c r="Q13" s="6">
        <v>0</v>
      </c>
      <c r="R13" s="13">
        <v>1</v>
      </c>
      <c r="S13" s="13" t="s">
        <v>39</v>
      </c>
      <c r="T13" s="6">
        <v>0</v>
      </c>
      <c r="U13" s="6">
        <v>0</v>
      </c>
      <c r="V13" s="6">
        <v>0</v>
      </c>
      <c r="W13" s="6">
        <v>0</v>
      </c>
      <c r="X13" s="6">
        <v>12</v>
      </c>
      <c r="Y13" s="16">
        <v>9.6</v>
      </c>
      <c r="Z13" s="6">
        <v>14</v>
      </c>
      <c r="AA13" s="16">
        <v>11.2</v>
      </c>
      <c r="AB13" s="6">
        <v>4</v>
      </c>
      <c r="AC13" s="16">
        <v>3.2</v>
      </c>
      <c r="AD13" s="6">
        <v>19</v>
      </c>
      <c r="AE13" s="16">
        <v>15.2</v>
      </c>
      <c r="AF13" s="17">
        <v>89</v>
      </c>
      <c r="AG13" s="17">
        <v>71.2</v>
      </c>
      <c r="AH13" s="17">
        <v>24</v>
      </c>
      <c r="AI13" s="17">
        <v>19.2</v>
      </c>
      <c r="AJ13" s="17">
        <v>125</v>
      </c>
      <c r="AK13" s="17">
        <v>100</v>
      </c>
      <c r="AL13" s="6">
        <v>5</v>
      </c>
      <c r="AM13" s="6" t="s">
        <v>40</v>
      </c>
      <c r="AN13" s="6">
        <v>1</v>
      </c>
      <c r="AO13" s="6">
        <v>0</v>
      </c>
      <c r="AP13" s="6">
        <v>0</v>
      </c>
      <c r="AQ13" s="6">
        <v>7</v>
      </c>
    </row>
    <row r="14" spans="2:48" ht="72" x14ac:dyDescent="0.35">
      <c r="B14" s="13">
        <v>3</v>
      </c>
      <c r="C14" s="3" t="s">
        <v>41</v>
      </c>
      <c r="D14" s="6">
        <v>326</v>
      </c>
      <c r="E14" s="6">
        <v>162</v>
      </c>
      <c r="F14" s="6">
        <v>152</v>
      </c>
      <c r="G14" s="13">
        <v>14</v>
      </c>
      <c r="H14" s="13">
        <v>2</v>
      </c>
      <c r="I14" s="13">
        <v>0.6</v>
      </c>
      <c r="J14" s="13">
        <v>2</v>
      </c>
      <c r="K14" s="13">
        <v>0.6</v>
      </c>
      <c r="L14" s="13">
        <v>5</v>
      </c>
      <c r="M14" s="13">
        <v>1.5</v>
      </c>
      <c r="N14" s="6">
        <v>0</v>
      </c>
      <c r="O14" s="6">
        <v>0</v>
      </c>
      <c r="P14" s="6">
        <v>0</v>
      </c>
      <c r="Q14" s="6">
        <v>0</v>
      </c>
      <c r="R14" s="13">
        <v>1</v>
      </c>
      <c r="S14" s="13">
        <v>0.3</v>
      </c>
      <c r="T14" s="6">
        <v>0</v>
      </c>
      <c r="U14" s="6">
        <v>0</v>
      </c>
      <c r="V14" s="6">
        <v>5</v>
      </c>
      <c r="W14" s="6">
        <v>1.5</v>
      </c>
      <c r="X14" s="6">
        <v>2</v>
      </c>
      <c r="Y14" s="6">
        <v>0.6</v>
      </c>
      <c r="Z14" s="6">
        <v>15</v>
      </c>
      <c r="AA14" s="6">
        <v>0.5</v>
      </c>
      <c r="AB14" s="6">
        <v>2</v>
      </c>
      <c r="AC14" s="6">
        <v>0.6</v>
      </c>
      <c r="AD14" s="6">
        <v>63</v>
      </c>
      <c r="AE14" s="6">
        <v>19</v>
      </c>
      <c r="AF14" s="6">
        <v>205</v>
      </c>
      <c r="AG14" s="6">
        <v>63</v>
      </c>
      <c r="AH14" s="6">
        <v>148</v>
      </c>
      <c r="AI14" s="6">
        <v>45</v>
      </c>
      <c r="AJ14" s="6">
        <v>326</v>
      </c>
      <c r="AK14" s="6">
        <v>100</v>
      </c>
      <c r="AL14" s="6">
        <v>6</v>
      </c>
      <c r="AM14" s="6">
        <v>1</v>
      </c>
      <c r="AN14" s="6">
        <v>1</v>
      </c>
      <c r="AO14" s="6">
        <v>0</v>
      </c>
      <c r="AP14" s="6">
        <v>0</v>
      </c>
      <c r="AQ14" s="6">
        <v>3</v>
      </c>
    </row>
    <row r="15" spans="2:48" ht="72" x14ac:dyDescent="0.35">
      <c r="B15" s="13">
        <v>4</v>
      </c>
      <c r="C15" s="3" t="s">
        <v>42</v>
      </c>
      <c r="D15" s="6">
        <v>317</v>
      </c>
      <c r="E15" s="6">
        <v>121</v>
      </c>
      <c r="F15" s="6">
        <v>183</v>
      </c>
      <c r="G15" s="6">
        <v>13</v>
      </c>
      <c r="H15" s="6">
        <v>5</v>
      </c>
      <c r="I15" s="6">
        <v>2</v>
      </c>
      <c r="J15" s="6">
        <v>3</v>
      </c>
      <c r="K15" s="6">
        <v>1</v>
      </c>
      <c r="L15" s="6">
        <v>3</v>
      </c>
      <c r="M15" s="6">
        <v>2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6">
        <v>0.3</v>
      </c>
      <c r="T15" s="6">
        <v>0</v>
      </c>
      <c r="U15" s="6">
        <v>0</v>
      </c>
      <c r="V15" s="6">
        <v>0</v>
      </c>
      <c r="W15" s="6">
        <v>0</v>
      </c>
      <c r="X15" s="6">
        <v>18</v>
      </c>
      <c r="Y15" s="6">
        <v>5.7</v>
      </c>
      <c r="Z15" s="6">
        <v>20</v>
      </c>
      <c r="AA15" s="6">
        <v>6.3</v>
      </c>
      <c r="AB15" s="6">
        <v>15</v>
      </c>
      <c r="AC15" s="6">
        <v>4.7</v>
      </c>
      <c r="AD15" s="6">
        <v>8</v>
      </c>
      <c r="AE15" s="6">
        <v>2.5</v>
      </c>
      <c r="AF15" s="6">
        <v>222</v>
      </c>
      <c r="AG15" s="6">
        <v>70</v>
      </c>
      <c r="AH15" s="6">
        <v>109</v>
      </c>
      <c r="AI15" s="6">
        <v>34</v>
      </c>
      <c r="AJ15" s="6">
        <v>145</v>
      </c>
      <c r="AK15" s="6">
        <v>46</v>
      </c>
      <c r="AL15" s="6">
        <v>6</v>
      </c>
      <c r="AM15" s="6">
        <v>1</v>
      </c>
      <c r="AN15" s="6">
        <v>1</v>
      </c>
      <c r="AO15" s="6">
        <v>0.8</v>
      </c>
      <c r="AP15" s="6">
        <v>2</v>
      </c>
      <c r="AQ15" s="6">
        <v>5</v>
      </c>
    </row>
    <row r="16" spans="2:48" ht="72" x14ac:dyDescent="0.35">
      <c r="B16" s="13">
        <v>5</v>
      </c>
      <c r="C16" s="3" t="s">
        <v>43</v>
      </c>
      <c r="D16" s="6">
        <v>308</v>
      </c>
      <c r="E16" s="6">
        <v>165</v>
      </c>
      <c r="F16" s="6">
        <v>136</v>
      </c>
      <c r="G16" s="6">
        <v>7</v>
      </c>
      <c r="H16" s="6">
        <v>3</v>
      </c>
      <c r="I16" s="6">
        <v>0.97</v>
      </c>
      <c r="J16" s="6">
        <v>1</v>
      </c>
      <c r="K16" s="6">
        <v>0.32</v>
      </c>
      <c r="L16" s="6">
        <v>6</v>
      </c>
      <c r="M16" s="6">
        <v>1.95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26</v>
      </c>
      <c r="AA16" s="6">
        <v>8.44</v>
      </c>
      <c r="AB16" s="6">
        <v>0</v>
      </c>
      <c r="AC16" s="6">
        <v>0</v>
      </c>
      <c r="AD16" s="6">
        <v>57</v>
      </c>
      <c r="AE16" s="6">
        <v>18.5</v>
      </c>
      <c r="AF16" s="6">
        <v>140</v>
      </c>
      <c r="AG16" s="6">
        <v>45</v>
      </c>
      <c r="AH16" s="6">
        <v>165</v>
      </c>
      <c r="AI16" s="6">
        <v>53</v>
      </c>
      <c r="AJ16" s="6">
        <v>308</v>
      </c>
      <c r="AK16" s="6">
        <v>100</v>
      </c>
      <c r="AL16" s="6">
        <v>6</v>
      </c>
      <c r="AM16" s="6">
        <v>0</v>
      </c>
      <c r="AN16" s="6">
        <v>0</v>
      </c>
      <c r="AO16" s="6">
        <v>1</v>
      </c>
      <c r="AP16" s="6">
        <v>1</v>
      </c>
      <c r="AQ16" s="6">
        <v>10</v>
      </c>
    </row>
    <row r="17" spans="2:43" ht="90" x14ac:dyDescent="0.35">
      <c r="B17" s="13">
        <v>6</v>
      </c>
      <c r="C17" s="3" t="s">
        <v>44</v>
      </c>
      <c r="D17" s="6">
        <v>270</v>
      </c>
      <c r="E17" s="6">
        <v>119</v>
      </c>
      <c r="F17" s="6">
        <v>128</v>
      </c>
      <c r="G17" s="6">
        <v>23</v>
      </c>
      <c r="H17" s="6">
        <v>4</v>
      </c>
      <c r="I17" s="6">
        <v>1.5</v>
      </c>
      <c r="J17" s="6">
        <v>2</v>
      </c>
      <c r="K17" s="6">
        <v>0.7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21</v>
      </c>
      <c r="Y17" s="6">
        <v>7</v>
      </c>
      <c r="Z17" s="6">
        <v>43</v>
      </c>
      <c r="AA17" s="6">
        <v>16</v>
      </c>
      <c r="AB17" s="6">
        <v>9</v>
      </c>
      <c r="AC17" s="6">
        <v>3</v>
      </c>
      <c r="AD17" s="6">
        <v>35</v>
      </c>
      <c r="AE17" s="6">
        <v>13</v>
      </c>
      <c r="AF17" s="6">
        <v>221</v>
      </c>
      <c r="AG17" s="6">
        <v>82</v>
      </c>
      <c r="AH17" s="6">
        <v>64</v>
      </c>
      <c r="AI17" s="6">
        <v>24</v>
      </c>
      <c r="AJ17" s="6">
        <v>270</v>
      </c>
      <c r="AK17" s="6">
        <v>100</v>
      </c>
      <c r="AL17" s="6">
        <v>7</v>
      </c>
      <c r="AM17" s="6">
        <v>0</v>
      </c>
      <c r="AN17" s="6">
        <v>0</v>
      </c>
      <c r="AO17" s="6">
        <v>1</v>
      </c>
      <c r="AP17" s="6">
        <v>1</v>
      </c>
      <c r="AQ17" s="6">
        <v>5</v>
      </c>
    </row>
    <row r="18" spans="2:43" ht="72" x14ac:dyDescent="0.35">
      <c r="B18" s="13">
        <v>7</v>
      </c>
      <c r="C18" s="3" t="s">
        <v>45</v>
      </c>
      <c r="D18" s="6">
        <v>681</v>
      </c>
      <c r="E18" s="6">
        <v>307</v>
      </c>
      <c r="F18" s="6">
        <v>327</v>
      </c>
      <c r="G18" s="6">
        <v>47</v>
      </c>
      <c r="H18" s="6">
        <v>6</v>
      </c>
      <c r="I18" s="6">
        <v>0.8</v>
      </c>
      <c r="J18" s="6">
        <v>2</v>
      </c>
      <c r="K18" s="6">
        <v>0.3</v>
      </c>
      <c r="L18" s="6">
        <v>5</v>
      </c>
      <c r="M18" s="6">
        <v>0.7</v>
      </c>
      <c r="N18" s="6">
        <v>1</v>
      </c>
      <c r="O18" s="6">
        <v>0.1</v>
      </c>
      <c r="P18" s="6">
        <v>0</v>
      </c>
      <c r="Q18" s="6">
        <v>0</v>
      </c>
      <c r="R18" s="6">
        <v>4</v>
      </c>
      <c r="S18" s="6">
        <v>0.6</v>
      </c>
      <c r="T18" s="6">
        <v>0</v>
      </c>
      <c r="U18" s="6">
        <v>0</v>
      </c>
      <c r="V18" s="6">
        <v>11</v>
      </c>
      <c r="W18" s="6">
        <v>1.6</v>
      </c>
      <c r="X18" s="6">
        <v>65</v>
      </c>
      <c r="Y18" s="6">
        <v>9.5</v>
      </c>
      <c r="Z18" s="6">
        <v>45</v>
      </c>
      <c r="AA18" s="6">
        <v>6.6</v>
      </c>
      <c r="AB18" s="6">
        <v>6</v>
      </c>
      <c r="AC18" s="6">
        <v>0.8</v>
      </c>
      <c r="AD18" s="6">
        <v>0</v>
      </c>
      <c r="AE18" s="6">
        <v>0</v>
      </c>
      <c r="AF18" s="6">
        <v>450</v>
      </c>
      <c r="AG18" s="6">
        <v>66</v>
      </c>
      <c r="AH18" s="6">
        <v>294</v>
      </c>
      <c r="AI18" s="6">
        <v>43.2</v>
      </c>
      <c r="AJ18" s="6">
        <v>565</v>
      </c>
      <c r="AK18" s="6">
        <v>83</v>
      </c>
      <c r="AL18" s="6">
        <v>16</v>
      </c>
      <c r="AM18" s="6">
        <v>2</v>
      </c>
      <c r="AN18" s="6">
        <v>5</v>
      </c>
      <c r="AO18" s="6">
        <v>1</v>
      </c>
      <c r="AP18" s="6">
        <v>2</v>
      </c>
      <c r="AQ18" s="6">
        <v>6</v>
      </c>
    </row>
    <row r="19" spans="2:43" ht="30" customHeight="1" x14ac:dyDescent="0.35">
      <c r="B19" s="96" t="s">
        <v>46</v>
      </c>
      <c r="C19" s="97"/>
      <c r="D19" s="18">
        <f>SUM(D12:D18)</f>
        <v>2927</v>
      </c>
      <c r="E19" s="18">
        <f>SUM(E12:E18)</f>
        <v>1326</v>
      </c>
      <c r="F19" s="18">
        <f>SUM(F12:F18)</f>
        <v>1420</v>
      </c>
      <c r="G19" s="18">
        <f>SUM(G12:G18)</f>
        <v>183</v>
      </c>
      <c r="H19" s="18">
        <f>SUM(H12:H18)</f>
        <v>43</v>
      </c>
      <c r="I19" s="18">
        <v>1.5</v>
      </c>
      <c r="J19" s="18">
        <v>17</v>
      </c>
      <c r="K19" s="18">
        <v>0.6</v>
      </c>
      <c r="L19" s="18">
        <v>22</v>
      </c>
      <c r="M19" s="18">
        <v>0.8</v>
      </c>
      <c r="N19" s="18">
        <f>SUM(N12:N18)</f>
        <v>1</v>
      </c>
      <c r="O19" s="18">
        <v>0.03</v>
      </c>
      <c r="P19" s="18">
        <f>SUM(P12:P18)</f>
        <v>0</v>
      </c>
      <c r="Q19" s="18">
        <v>0</v>
      </c>
      <c r="R19" s="18">
        <f>SUM(R12:R18)</f>
        <v>7</v>
      </c>
      <c r="S19" s="18">
        <v>0.2</v>
      </c>
      <c r="T19" s="18">
        <f>SUM(T12:T18)</f>
        <v>0</v>
      </c>
      <c r="U19" s="18">
        <v>0</v>
      </c>
      <c r="V19" s="18">
        <f>SUM(V12:V18)</f>
        <v>17</v>
      </c>
      <c r="W19" s="18">
        <v>0.6</v>
      </c>
      <c r="X19" s="18">
        <f>SUM(X12:X18)</f>
        <v>276</v>
      </c>
      <c r="Y19" s="18">
        <v>9.4</v>
      </c>
      <c r="Z19" s="18">
        <f>SUM(Z12:Z18)</f>
        <v>228</v>
      </c>
      <c r="AA19" s="18">
        <v>7.8</v>
      </c>
      <c r="AB19" s="18">
        <f>SUM(AB12:AB18)</f>
        <v>38</v>
      </c>
      <c r="AC19" s="18">
        <v>1.3</v>
      </c>
      <c r="AD19" s="18">
        <f>SUM(AD12:AD18)</f>
        <v>852</v>
      </c>
      <c r="AE19" s="18">
        <v>29.1</v>
      </c>
      <c r="AF19" s="18">
        <f>SUM(AF12:AF18)</f>
        <v>2022</v>
      </c>
      <c r="AG19" s="18">
        <v>69</v>
      </c>
      <c r="AH19" s="18">
        <f>SUM(AH12:AH18)</f>
        <v>1009</v>
      </c>
      <c r="AI19" s="18">
        <v>34.5</v>
      </c>
      <c r="AJ19" s="18">
        <f>SUM(AJ12:AJ18)</f>
        <v>2439</v>
      </c>
      <c r="AK19" s="18">
        <v>83.3</v>
      </c>
      <c r="AL19" s="18">
        <f>SUM(AL12:AL18)</f>
        <v>86</v>
      </c>
      <c r="AM19" s="18">
        <f>SUM(AM12:AM18)</f>
        <v>6</v>
      </c>
      <c r="AN19" s="18">
        <f>SUM(AN12:AN18)</f>
        <v>10</v>
      </c>
      <c r="AO19" s="18">
        <f t="shared" ref="AO19:AP19" si="0">SUM(AO12:AO18)</f>
        <v>3.8</v>
      </c>
      <c r="AP19" s="18">
        <f t="shared" si="0"/>
        <v>6</v>
      </c>
      <c r="AQ19" s="18">
        <f>SUM(AQ12:AQ18)</f>
        <v>44</v>
      </c>
    </row>
    <row r="20" spans="2:43" ht="30" customHeight="1" x14ac:dyDescent="0.35">
      <c r="B20" s="98" t="s">
        <v>47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100"/>
    </row>
    <row r="21" spans="2:43" ht="90" x14ac:dyDescent="0.35">
      <c r="B21" s="6">
        <v>8</v>
      </c>
      <c r="C21" s="3" t="s">
        <v>48</v>
      </c>
      <c r="D21" s="6">
        <v>761</v>
      </c>
      <c r="E21" s="6">
        <v>302</v>
      </c>
      <c r="F21" s="6">
        <v>422</v>
      </c>
      <c r="G21" s="6">
        <v>37</v>
      </c>
      <c r="H21" s="6">
        <v>2</v>
      </c>
      <c r="I21" s="6">
        <v>0.3</v>
      </c>
      <c r="J21" s="6">
        <v>2</v>
      </c>
      <c r="K21" s="6">
        <v>0.3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246</v>
      </c>
      <c r="Y21" s="6">
        <v>32</v>
      </c>
      <c r="Z21" s="6">
        <v>36</v>
      </c>
      <c r="AA21" s="6">
        <v>4.7</v>
      </c>
      <c r="AB21" s="6">
        <v>26</v>
      </c>
      <c r="AC21" s="6">
        <v>3.4</v>
      </c>
      <c r="AD21" s="6">
        <v>426</v>
      </c>
      <c r="AE21" s="6">
        <v>56</v>
      </c>
      <c r="AF21" s="6">
        <v>480</v>
      </c>
      <c r="AG21" s="6">
        <v>63</v>
      </c>
      <c r="AH21" s="6">
        <v>653</v>
      </c>
      <c r="AI21" s="6">
        <v>86</v>
      </c>
      <c r="AJ21" s="6">
        <v>345</v>
      </c>
      <c r="AK21" s="6">
        <v>45</v>
      </c>
      <c r="AL21" s="6">
        <v>21</v>
      </c>
      <c r="AM21" s="6">
        <v>0</v>
      </c>
      <c r="AN21" s="6">
        <v>0</v>
      </c>
      <c r="AO21" s="6">
        <v>2</v>
      </c>
      <c r="AP21" s="6">
        <v>2</v>
      </c>
      <c r="AQ21" s="6">
        <v>3</v>
      </c>
    </row>
    <row r="22" spans="2:43" ht="72" x14ac:dyDescent="0.35">
      <c r="B22" s="6">
        <v>9</v>
      </c>
      <c r="C22" s="3" t="s">
        <v>49</v>
      </c>
      <c r="D22" s="6">
        <v>215</v>
      </c>
      <c r="E22" s="6">
        <v>95</v>
      </c>
      <c r="F22" s="6">
        <v>104</v>
      </c>
      <c r="G22" s="6">
        <v>16</v>
      </c>
      <c r="H22" s="6">
        <v>1</v>
      </c>
      <c r="I22" s="6">
        <v>0.5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8</v>
      </c>
      <c r="Y22" s="6">
        <v>4</v>
      </c>
      <c r="Z22" s="6">
        <v>15</v>
      </c>
      <c r="AA22" s="6">
        <v>7</v>
      </c>
      <c r="AB22" s="6">
        <v>8</v>
      </c>
      <c r="AC22" s="6">
        <v>3.7</v>
      </c>
      <c r="AD22" s="6">
        <v>183</v>
      </c>
      <c r="AE22" s="6">
        <v>85</v>
      </c>
      <c r="AF22" s="6">
        <v>190</v>
      </c>
      <c r="AG22" s="6">
        <v>88</v>
      </c>
      <c r="AH22" s="6">
        <v>141</v>
      </c>
      <c r="AI22" s="6">
        <v>66</v>
      </c>
      <c r="AJ22" s="6">
        <v>80</v>
      </c>
      <c r="AK22" s="6">
        <v>37</v>
      </c>
      <c r="AL22" s="6">
        <v>12</v>
      </c>
      <c r="AM22" s="6">
        <v>0</v>
      </c>
      <c r="AN22" s="6">
        <v>0</v>
      </c>
      <c r="AO22" s="6">
        <v>1</v>
      </c>
      <c r="AP22" s="6">
        <v>1</v>
      </c>
      <c r="AQ22" s="6">
        <v>1</v>
      </c>
    </row>
    <row r="23" spans="2:43" ht="72" x14ac:dyDescent="0.35">
      <c r="B23" s="6">
        <v>10</v>
      </c>
      <c r="C23" s="3" t="s">
        <v>50</v>
      </c>
      <c r="D23" s="6">
        <v>162</v>
      </c>
      <c r="E23" s="6">
        <v>75</v>
      </c>
      <c r="F23" s="6">
        <v>77</v>
      </c>
      <c r="G23" s="6">
        <v>10</v>
      </c>
      <c r="H23" s="6">
        <v>2</v>
      </c>
      <c r="I23" s="6">
        <v>1.2</v>
      </c>
      <c r="J23" s="6">
        <v>1</v>
      </c>
      <c r="K23" s="6">
        <v>0.6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8</v>
      </c>
      <c r="Y23" s="6">
        <v>4.9000000000000004</v>
      </c>
      <c r="Z23" s="6">
        <v>15</v>
      </c>
      <c r="AA23" s="6">
        <v>9.1999999999999993</v>
      </c>
      <c r="AB23" s="6">
        <v>0</v>
      </c>
      <c r="AC23" s="6">
        <v>0</v>
      </c>
      <c r="AD23" s="6">
        <v>129</v>
      </c>
      <c r="AE23" s="6">
        <v>80</v>
      </c>
      <c r="AF23" s="6">
        <v>132</v>
      </c>
      <c r="AG23" s="6">
        <v>81</v>
      </c>
      <c r="AH23" s="6">
        <v>120</v>
      </c>
      <c r="AI23" s="6">
        <v>74</v>
      </c>
      <c r="AJ23" s="6">
        <v>64</v>
      </c>
      <c r="AK23" s="6">
        <v>39.5</v>
      </c>
      <c r="AL23" s="6">
        <v>15</v>
      </c>
      <c r="AM23" s="6">
        <v>0</v>
      </c>
      <c r="AN23" s="6">
        <v>0</v>
      </c>
      <c r="AO23" s="6">
        <v>1</v>
      </c>
      <c r="AP23" s="6">
        <v>1</v>
      </c>
      <c r="AQ23" s="6">
        <v>4</v>
      </c>
    </row>
    <row r="24" spans="2:43" ht="72" x14ac:dyDescent="0.35">
      <c r="B24" s="6">
        <v>11</v>
      </c>
      <c r="C24" s="3" t="s">
        <v>51</v>
      </c>
      <c r="D24" s="6">
        <v>262</v>
      </c>
      <c r="E24" s="6">
        <v>122</v>
      </c>
      <c r="F24" s="6">
        <v>135</v>
      </c>
      <c r="G24" s="6">
        <v>5</v>
      </c>
      <c r="H24" s="6">
        <v>8</v>
      </c>
      <c r="I24" s="6">
        <v>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0.4</v>
      </c>
      <c r="V24" s="6">
        <v>0</v>
      </c>
      <c r="W24" s="6">
        <v>0</v>
      </c>
      <c r="X24" s="6">
        <v>3</v>
      </c>
      <c r="Y24" s="6">
        <v>1.1000000000000001</v>
      </c>
      <c r="Z24" s="6">
        <v>18</v>
      </c>
      <c r="AA24" s="6">
        <v>6.9</v>
      </c>
      <c r="AB24" s="6">
        <v>4</v>
      </c>
      <c r="AC24" s="6">
        <v>1.5</v>
      </c>
      <c r="AD24" s="6">
        <v>231</v>
      </c>
      <c r="AE24" s="6">
        <v>88</v>
      </c>
      <c r="AF24" s="6">
        <v>203</v>
      </c>
      <c r="AG24" s="6">
        <v>77</v>
      </c>
      <c r="AH24" s="6">
        <v>246</v>
      </c>
      <c r="AI24" s="6">
        <v>94</v>
      </c>
      <c r="AJ24" s="6">
        <v>262</v>
      </c>
      <c r="AK24" s="6">
        <v>100</v>
      </c>
      <c r="AL24" s="6">
        <v>14</v>
      </c>
      <c r="AM24" s="6">
        <v>0</v>
      </c>
      <c r="AN24" s="6">
        <v>0</v>
      </c>
      <c r="AO24" s="6">
        <v>1.5</v>
      </c>
      <c r="AP24" s="6">
        <v>2</v>
      </c>
      <c r="AQ24" s="6">
        <v>7</v>
      </c>
    </row>
    <row r="25" spans="2:43" ht="72" x14ac:dyDescent="0.35">
      <c r="B25" s="6">
        <v>12</v>
      </c>
      <c r="C25" s="3" t="s">
        <v>52</v>
      </c>
      <c r="D25" s="6">
        <v>213</v>
      </c>
      <c r="E25" s="6">
        <v>81</v>
      </c>
      <c r="F25" s="6">
        <v>117</v>
      </c>
      <c r="G25" s="6">
        <v>15</v>
      </c>
      <c r="H25" s="6">
        <v>4</v>
      </c>
      <c r="I25" s="6">
        <v>1.9</v>
      </c>
      <c r="J25" s="6">
        <v>3</v>
      </c>
      <c r="K25" s="6">
        <v>1.4E-2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3</v>
      </c>
      <c r="Y25" s="6">
        <v>1.4</v>
      </c>
      <c r="Z25" s="6">
        <v>14</v>
      </c>
      <c r="AA25" s="19">
        <v>7.0000000000000007E-2</v>
      </c>
      <c r="AB25" s="6">
        <v>1</v>
      </c>
      <c r="AC25" s="6">
        <v>0.5</v>
      </c>
      <c r="AD25" s="6">
        <v>190</v>
      </c>
      <c r="AE25" s="19">
        <v>0.89</v>
      </c>
      <c r="AF25" s="6">
        <v>197</v>
      </c>
      <c r="AG25" s="19">
        <v>0.92</v>
      </c>
      <c r="AH25" s="6">
        <v>163</v>
      </c>
      <c r="AI25" s="19">
        <v>0.76</v>
      </c>
      <c r="AJ25" s="6">
        <v>56</v>
      </c>
      <c r="AK25" s="19">
        <v>0.26</v>
      </c>
      <c r="AL25" s="6">
        <v>11</v>
      </c>
      <c r="AM25" s="6">
        <v>0</v>
      </c>
      <c r="AN25" s="6">
        <v>0</v>
      </c>
      <c r="AO25" s="6">
        <v>1</v>
      </c>
      <c r="AP25" s="6">
        <v>1</v>
      </c>
      <c r="AQ25" s="6">
        <v>7</v>
      </c>
    </row>
    <row r="26" spans="2:43" ht="72" x14ac:dyDescent="0.35">
      <c r="B26" s="6">
        <v>13</v>
      </c>
      <c r="C26" s="3" t="s">
        <v>53</v>
      </c>
      <c r="D26" s="6">
        <v>177</v>
      </c>
      <c r="E26" s="6">
        <v>83</v>
      </c>
      <c r="F26" s="6">
        <v>80</v>
      </c>
      <c r="G26" s="13">
        <v>14</v>
      </c>
      <c r="H26" s="13">
        <v>1</v>
      </c>
      <c r="I26" s="13">
        <v>0.6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6">
        <v>0</v>
      </c>
      <c r="U26" s="6">
        <v>0</v>
      </c>
      <c r="V26" s="6">
        <v>0</v>
      </c>
      <c r="W26" s="6">
        <v>0</v>
      </c>
      <c r="X26" s="6">
        <v>15</v>
      </c>
      <c r="Y26" s="6">
        <v>8.4</v>
      </c>
      <c r="Z26" s="6">
        <v>15</v>
      </c>
      <c r="AA26" s="6">
        <v>8.4700000000000006</v>
      </c>
      <c r="AB26" s="6">
        <v>7</v>
      </c>
      <c r="AC26" s="6">
        <v>4</v>
      </c>
      <c r="AD26" s="6">
        <v>96</v>
      </c>
      <c r="AE26" s="6">
        <v>54</v>
      </c>
      <c r="AF26" s="6">
        <v>177</v>
      </c>
      <c r="AG26" s="6">
        <v>100</v>
      </c>
      <c r="AH26" s="6">
        <v>169</v>
      </c>
      <c r="AI26" s="6">
        <v>95</v>
      </c>
      <c r="AJ26" s="6">
        <v>177</v>
      </c>
      <c r="AK26" s="6">
        <v>100</v>
      </c>
      <c r="AL26" s="6">
        <v>14</v>
      </c>
      <c r="AM26" s="6">
        <v>1</v>
      </c>
      <c r="AN26" s="6">
        <v>1</v>
      </c>
      <c r="AO26" s="6">
        <v>0</v>
      </c>
      <c r="AP26" s="6">
        <v>0</v>
      </c>
      <c r="AQ26" s="6">
        <v>6</v>
      </c>
    </row>
    <row r="27" spans="2:43" ht="90" x14ac:dyDescent="0.35">
      <c r="B27" s="6">
        <v>14</v>
      </c>
      <c r="C27" s="3" t="s">
        <v>54</v>
      </c>
      <c r="D27" s="20">
        <v>300</v>
      </c>
      <c r="E27" s="20">
        <v>123</v>
      </c>
      <c r="F27" s="20">
        <v>152</v>
      </c>
      <c r="G27" s="20">
        <v>25</v>
      </c>
      <c r="H27" s="20">
        <v>3</v>
      </c>
      <c r="I27" s="20">
        <v>1</v>
      </c>
      <c r="J27" s="20">
        <v>1</v>
      </c>
      <c r="K27" s="20">
        <v>0.3</v>
      </c>
      <c r="L27" s="20">
        <v>2</v>
      </c>
      <c r="M27" s="20">
        <v>0.6</v>
      </c>
      <c r="N27" s="20">
        <v>1</v>
      </c>
      <c r="O27" s="20">
        <v>0.3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12</v>
      </c>
      <c r="Y27" s="20">
        <v>4</v>
      </c>
      <c r="Z27" s="20">
        <v>15</v>
      </c>
      <c r="AA27" s="20">
        <v>5</v>
      </c>
      <c r="AB27" s="20">
        <v>4</v>
      </c>
      <c r="AC27" s="20">
        <v>1.3</v>
      </c>
      <c r="AD27" s="20">
        <v>241</v>
      </c>
      <c r="AE27" s="20">
        <v>80</v>
      </c>
      <c r="AF27" s="20">
        <v>269</v>
      </c>
      <c r="AG27" s="20">
        <v>90</v>
      </c>
      <c r="AH27" s="20">
        <v>258</v>
      </c>
      <c r="AI27" s="20">
        <v>86</v>
      </c>
      <c r="AJ27" s="20">
        <v>300</v>
      </c>
      <c r="AK27" s="20">
        <v>100</v>
      </c>
      <c r="AL27" s="20">
        <v>13</v>
      </c>
      <c r="AM27" s="20" t="s">
        <v>55</v>
      </c>
      <c r="AN27" s="20">
        <v>1</v>
      </c>
      <c r="AO27" s="20">
        <v>1</v>
      </c>
      <c r="AP27" s="20">
        <v>1</v>
      </c>
      <c r="AQ27" s="20">
        <v>3</v>
      </c>
    </row>
    <row r="28" spans="2:43" ht="72" x14ac:dyDescent="0.35">
      <c r="B28" s="6">
        <v>15</v>
      </c>
      <c r="C28" s="3" t="s">
        <v>56</v>
      </c>
      <c r="D28" s="6">
        <v>401</v>
      </c>
      <c r="E28" s="6">
        <v>160</v>
      </c>
      <c r="F28" s="6">
        <v>215</v>
      </c>
      <c r="G28" s="6">
        <v>26</v>
      </c>
      <c r="H28" s="6">
        <v>2</v>
      </c>
      <c r="I28" s="6" t="s">
        <v>40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 t="s">
        <v>57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20</v>
      </c>
      <c r="Y28" s="21">
        <v>4.9000000000000004</v>
      </c>
      <c r="Z28" s="6">
        <v>27</v>
      </c>
      <c r="AA28" s="6">
        <v>6.7</v>
      </c>
      <c r="AB28" s="6">
        <v>20</v>
      </c>
      <c r="AC28" s="6">
        <v>4.9000000000000004</v>
      </c>
      <c r="AD28" s="6">
        <v>304</v>
      </c>
      <c r="AE28" s="6">
        <v>76</v>
      </c>
      <c r="AF28" s="6">
        <v>108</v>
      </c>
      <c r="AG28" s="6">
        <v>27</v>
      </c>
      <c r="AH28" s="6">
        <v>401</v>
      </c>
      <c r="AI28" s="6">
        <v>100</v>
      </c>
      <c r="AJ28" s="6">
        <v>401</v>
      </c>
      <c r="AK28" s="6">
        <v>100</v>
      </c>
      <c r="AL28" s="6">
        <v>18</v>
      </c>
      <c r="AM28" s="6">
        <v>1</v>
      </c>
      <c r="AN28" s="6">
        <v>1</v>
      </c>
      <c r="AO28" s="6">
        <v>0</v>
      </c>
      <c r="AP28" s="6">
        <v>0</v>
      </c>
      <c r="AQ28" s="6">
        <v>2</v>
      </c>
    </row>
    <row r="29" spans="2:43" x14ac:dyDescent="0.35">
      <c r="B29" s="101" t="s">
        <v>46</v>
      </c>
      <c r="C29" s="101"/>
      <c r="D29" s="12">
        <f>SUM(D21:D28)</f>
        <v>2491</v>
      </c>
      <c r="E29" s="12">
        <f>SUM(E21:E28)</f>
        <v>1041</v>
      </c>
      <c r="F29" s="12">
        <f>SUM(F21:F28)</f>
        <v>1302</v>
      </c>
      <c r="G29" s="12">
        <f>SUM(G21:G28)</f>
        <v>148</v>
      </c>
      <c r="H29" s="12">
        <f>SUM(H21:H28)</f>
        <v>23</v>
      </c>
      <c r="I29" s="12">
        <v>9</v>
      </c>
      <c r="J29" s="12">
        <f t="shared" ref="J29:AQ29" si="1">SUM(J21:J28)</f>
        <v>7</v>
      </c>
      <c r="K29" s="12">
        <f t="shared" si="1"/>
        <v>1.214</v>
      </c>
      <c r="L29" s="12">
        <f t="shared" si="1"/>
        <v>2</v>
      </c>
      <c r="M29" s="12">
        <f t="shared" si="1"/>
        <v>0.6</v>
      </c>
      <c r="N29" s="12">
        <f t="shared" si="1"/>
        <v>2</v>
      </c>
      <c r="O29" s="12">
        <v>0.6</v>
      </c>
      <c r="P29" s="12">
        <f t="shared" si="1"/>
        <v>0</v>
      </c>
      <c r="Q29" s="12">
        <f t="shared" si="1"/>
        <v>0</v>
      </c>
      <c r="R29" s="12">
        <f t="shared" si="1"/>
        <v>0</v>
      </c>
      <c r="S29" s="12">
        <f t="shared" si="1"/>
        <v>0</v>
      </c>
      <c r="T29" s="12">
        <f t="shared" si="1"/>
        <v>1</v>
      </c>
      <c r="U29" s="12">
        <f t="shared" si="1"/>
        <v>0.4</v>
      </c>
      <c r="V29" s="12">
        <f t="shared" si="1"/>
        <v>0</v>
      </c>
      <c r="W29" s="12">
        <f t="shared" si="1"/>
        <v>0</v>
      </c>
      <c r="X29" s="12">
        <f t="shared" si="1"/>
        <v>315</v>
      </c>
      <c r="Y29" s="12">
        <f t="shared" si="1"/>
        <v>60.699999999999996</v>
      </c>
      <c r="Z29" s="12">
        <f t="shared" si="1"/>
        <v>155</v>
      </c>
      <c r="AA29" s="12">
        <f t="shared" si="1"/>
        <v>48.04</v>
      </c>
      <c r="AB29" s="12">
        <f t="shared" si="1"/>
        <v>70</v>
      </c>
      <c r="AC29" s="12">
        <f t="shared" si="1"/>
        <v>19.3</v>
      </c>
      <c r="AD29" s="12">
        <f t="shared" si="1"/>
        <v>1800</v>
      </c>
      <c r="AE29" s="12">
        <f t="shared" si="1"/>
        <v>519.89</v>
      </c>
      <c r="AF29" s="12">
        <f t="shared" si="1"/>
        <v>1756</v>
      </c>
      <c r="AG29" s="12">
        <f t="shared" si="1"/>
        <v>526.92000000000007</v>
      </c>
      <c r="AH29" s="12">
        <f t="shared" si="1"/>
        <v>2151</v>
      </c>
      <c r="AI29" s="12">
        <f t="shared" si="1"/>
        <v>601.76</v>
      </c>
      <c r="AJ29" s="12">
        <f t="shared" si="1"/>
        <v>1685</v>
      </c>
      <c r="AK29" s="12">
        <f t="shared" si="1"/>
        <v>521.76</v>
      </c>
      <c r="AL29" s="12">
        <f t="shared" si="1"/>
        <v>118</v>
      </c>
      <c r="AM29" s="12">
        <v>3</v>
      </c>
      <c r="AN29" s="12">
        <f t="shared" si="1"/>
        <v>3</v>
      </c>
      <c r="AO29" s="12">
        <f t="shared" si="1"/>
        <v>7.5</v>
      </c>
      <c r="AP29" s="12">
        <f t="shared" si="1"/>
        <v>8</v>
      </c>
      <c r="AQ29" s="12">
        <f t="shared" si="1"/>
        <v>33</v>
      </c>
    </row>
    <row r="30" spans="2:43" x14ac:dyDescent="0.35">
      <c r="B30" s="98" t="s">
        <v>58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</row>
    <row r="31" spans="2:43" ht="72" x14ac:dyDescent="0.35">
      <c r="B31" s="6">
        <v>16</v>
      </c>
      <c r="C31" s="3" t="s">
        <v>59</v>
      </c>
      <c r="D31" s="6">
        <v>675</v>
      </c>
      <c r="E31" s="6">
        <v>285</v>
      </c>
      <c r="F31" s="6">
        <v>324</v>
      </c>
      <c r="G31" s="6">
        <v>66</v>
      </c>
      <c r="H31" s="6">
        <v>2</v>
      </c>
      <c r="I31" s="6">
        <v>0.3</v>
      </c>
      <c r="J31" s="6">
        <v>2</v>
      </c>
      <c r="K31" s="6">
        <v>0.3</v>
      </c>
      <c r="L31" s="6">
        <v>2</v>
      </c>
      <c r="M31" s="6">
        <v>0.3</v>
      </c>
      <c r="N31" s="6">
        <f>-O31</f>
        <v>0</v>
      </c>
      <c r="O31" s="6">
        <v>0</v>
      </c>
      <c r="P31" s="6">
        <v>2</v>
      </c>
      <c r="Q31" s="6">
        <v>0.3</v>
      </c>
      <c r="R31" s="6">
        <v>1</v>
      </c>
      <c r="S31" s="6">
        <v>0.14000000000000001</v>
      </c>
      <c r="T31" s="6">
        <v>0</v>
      </c>
      <c r="U31" s="6">
        <v>0</v>
      </c>
      <c r="V31" s="6">
        <v>0</v>
      </c>
      <c r="W31" s="6">
        <v>0</v>
      </c>
      <c r="X31" s="6">
        <v>3</v>
      </c>
      <c r="Y31" s="6">
        <v>0.4</v>
      </c>
      <c r="Z31" s="6">
        <v>20</v>
      </c>
      <c r="AA31" s="6">
        <v>2.9</v>
      </c>
      <c r="AB31" s="6">
        <v>0</v>
      </c>
      <c r="AC31" s="6">
        <v>0</v>
      </c>
      <c r="AD31" s="6">
        <v>675</v>
      </c>
      <c r="AE31" s="6">
        <v>100</v>
      </c>
      <c r="AF31" s="6">
        <v>251</v>
      </c>
      <c r="AG31" s="6">
        <v>37</v>
      </c>
      <c r="AH31" s="6">
        <v>424</v>
      </c>
      <c r="AI31" s="6">
        <v>63</v>
      </c>
      <c r="AJ31" s="6">
        <v>241</v>
      </c>
      <c r="AK31" s="6">
        <v>35</v>
      </c>
      <c r="AL31" s="6">
        <v>2</v>
      </c>
      <c r="AM31" s="6">
        <v>1</v>
      </c>
      <c r="AN31" s="6">
        <v>1</v>
      </c>
      <c r="AO31" s="6">
        <v>1</v>
      </c>
      <c r="AP31" s="6">
        <v>1</v>
      </c>
      <c r="AQ31" s="6">
        <v>4</v>
      </c>
    </row>
    <row r="32" spans="2:43" ht="72" x14ac:dyDescent="0.35">
      <c r="B32" s="6">
        <v>17</v>
      </c>
      <c r="C32" s="3" t="s">
        <v>60</v>
      </c>
      <c r="D32" s="6">
        <v>367</v>
      </c>
      <c r="E32" s="6">
        <v>149</v>
      </c>
      <c r="F32" s="6">
        <v>184</v>
      </c>
      <c r="G32" s="13">
        <v>34</v>
      </c>
      <c r="H32" s="13">
        <v>3</v>
      </c>
      <c r="I32" s="13">
        <v>0.8</v>
      </c>
      <c r="J32" s="13">
        <v>3</v>
      </c>
      <c r="K32" s="13">
        <v>0.8</v>
      </c>
      <c r="L32" s="13">
        <v>3</v>
      </c>
      <c r="M32" s="13">
        <v>0.8</v>
      </c>
      <c r="N32" s="13">
        <v>1</v>
      </c>
      <c r="O32" s="13">
        <v>0.27</v>
      </c>
      <c r="P32" s="13">
        <v>0</v>
      </c>
      <c r="Q32" s="13">
        <v>0</v>
      </c>
      <c r="R32" s="13">
        <v>0</v>
      </c>
      <c r="S32" s="13">
        <v>0</v>
      </c>
      <c r="T32" s="6">
        <v>0</v>
      </c>
      <c r="U32" s="6">
        <v>0</v>
      </c>
      <c r="V32" s="22">
        <v>0</v>
      </c>
      <c r="W32" s="22">
        <v>0</v>
      </c>
      <c r="X32" s="6">
        <v>0</v>
      </c>
      <c r="Y32" s="6">
        <v>0</v>
      </c>
      <c r="Z32" s="6">
        <v>35</v>
      </c>
      <c r="AA32" s="6">
        <v>9.5</v>
      </c>
      <c r="AB32" s="6">
        <v>0</v>
      </c>
      <c r="AC32" s="6">
        <v>0</v>
      </c>
      <c r="AD32" s="6">
        <v>366</v>
      </c>
      <c r="AE32" s="6">
        <v>99.7</v>
      </c>
      <c r="AF32" s="6">
        <v>323</v>
      </c>
      <c r="AG32" s="6">
        <v>88</v>
      </c>
      <c r="AH32" s="6">
        <v>366</v>
      </c>
      <c r="AI32" s="6">
        <v>99.7</v>
      </c>
      <c r="AJ32" s="6">
        <v>41</v>
      </c>
      <c r="AK32" s="6">
        <v>11.2</v>
      </c>
      <c r="AL32" s="6">
        <v>2</v>
      </c>
      <c r="AM32" s="6">
        <v>0</v>
      </c>
      <c r="AN32" s="6">
        <v>0</v>
      </c>
      <c r="AO32" s="6">
        <v>1</v>
      </c>
      <c r="AP32" s="6">
        <v>1</v>
      </c>
      <c r="AQ32" s="6">
        <v>6</v>
      </c>
    </row>
    <row r="33" spans="2:43" ht="72" x14ac:dyDescent="0.35">
      <c r="B33" s="6">
        <v>18</v>
      </c>
      <c r="C33" s="3" t="s">
        <v>61</v>
      </c>
      <c r="D33" s="6">
        <v>522</v>
      </c>
      <c r="E33" s="6">
        <v>216</v>
      </c>
      <c r="F33" s="6">
        <v>262</v>
      </c>
      <c r="G33" s="6">
        <v>44</v>
      </c>
      <c r="H33" s="6">
        <v>2</v>
      </c>
      <c r="I33" s="6">
        <v>0.4</v>
      </c>
      <c r="J33" s="6">
        <v>2</v>
      </c>
      <c r="K33" s="6">
        <v>0.4</v>
      </c>
      <c r="L33" s="6">
        <v>2</v>
      </c>
      <c r="M33" s="6">
        <v>0.4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0.1</v>
      </c>
      <c r="T33" s="6">
        <v>0</v>
      </c>
      <c r="U33" s="6">
        <v>0</v>
      </c>
      <c r="V33" s="6">
        <v>0</v>
      </c>
      <c r="W33" s="6">
        <v>0</v>
      </c>
      <c r="X33" s="6">
        <v>4</v>
      </c>
      <c r="Y33" s="6">
        <v>0.8</v>
      </c>
      <c r="Z33" s="6">
        <v>38</v>
      </c>
      <c r="AA33" s="6">
        <v>7.2</v>
      </c>
      <c r="AB33" s="6">
        <v>2</v>
      </c>
      <c r="AC33" s="6">
        <v>0.4</v>
      </c>
      <c r="AD33" s="6">
        <v>115</v>
      </c>
      <c r="AE33" s="6">
        <v>22</v>
      </c>
      <c r="AF33" s="6">
        <v>350</v>
      </c>
      <c r="AG33" s="6">
        <v>67</v>
      </c>
      <c r="AH33" s="6">
        <v>502</v>
      </c>
      <c r="AI33" s="6">
        <v>96</v>
      </c>
      <c r="AJ33" s="6">
        <v>35</v>
      </c>
      <c r="AK33" s="6">
        <v>6.7</v>
      </c>
      <c r="AL33" s="6">
        <v>2</v>
      </c>
      <c r="AM33" s="6">
        <v>1</v>
      </c>
      <c r="AN33" s="6">
        <v>2</v>
      </c>
      <c r="AO33" s="6">
        <v>1</v>
      </c>
      <c r="AP33" s="6">
        <v>1</v>
      </c>
      <c r="AQ33" s="6">
        <v>5</v>
      </c>
    </row>
    <row r="34" spans="2:43" ht="72" x14ac:dyDescent="0.35">
      <c r="B34" s="6">
        <v>19</v>
      </c>
      <c r="C34" s="3" t="s">
        <v>62</v>
      </c>
      <c r="D34" s="6">
        <v>103</v>
      </c>
      <c r="E34" s="6">
        <v>38</v>
      </c>
      <c r="F34" s="6">
        <v>58</v>
      </c>
      <c r="G34" s="6">
        <v>7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22</v>
      </c>
      <c r="AA34" s="6">
        <v>21</v>
      </c>
      <c r="AB34" s="6">
        <v>0</v>
      </c>
      <c r="AC34" s="6">
        <v>0</v>
      </c>
      <c r="AD34" s="6">
        <v>46</v>
      </c>
      <c r="AE34" s="6">
        <v>44</v>
      </c>
      <c r="AF34" s="6">
        <v>66</v>
      </c>
      <c r="AG34" s="6">
        <v>65</v>
      </c>
      <c r="AH34" s="6">
        <v>96</v>
      </c>
      <c r="AI34" s="6">
        <v>93</v>
      </c>
      <c r="AJ34" s="6">
        <v>16</v>
      </c>
      <c r="AK34" s="6">
        <v>15</v>
      </c>
      <c r="AL34" s="6">
        <v>1</v>
      </c>
      <c r="AM34" s="6">
        <v>0</v>
      </c>
      <c r="AN34" s="6">
        <v>0</v>
      </c>
      <c r="AO34" s="6">
        <v>1</v>
      </c>
      <c r="AP34" s="6">
        <v>1</v>
      </c>
      <c r="AQ34" s="6">
        <v>3</v>
      </c>
    </row>
    <row r="35" spans="2:43" ht="72" x14ac:dyDescent="0.35">
      <c r="B35" s="6">
        <v>20</v>
      </c>
      <c r="C35" s="3" t="s">
        <v>63</v>
      </c>
      <c r="D35" s="6">
        <v>304</v>
      </c>
      <c r="E35" s="6">
        <v>117</v>
      </c>
      <c r="F35" s="6">
        <v>168</v>
      </c>
      <c r="G35" s="6">
        <v>19</v>
      </c>
      <c r="H35" s="6">
        <v>2</v>
      </c>
      <c r="I35" s="6">
        <v>1</v>
      </c>
      <c r="J35" s="6">
        <v>3</v>
      </c>
      <c r="K35" s="6">
        <v>1.6</v>
      </c>
      <c r="L35" s="6">
        <v>0</v>
      </c>
      <c r="M35" s="6">
        <v>0</v>
      </c>
      <c r="N35" s="6">
        <v>1</v>
      </c>
      <c r="O35" s="6">
        <v>1.6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14</v>
      </c>
      <c r="AA35" s="6">
        <v>7</v>
      </c>
      <c r="AB35" s="6">
        <v>0</v>
      </c>
      <c r="AC35" s="6">
        <v>0</v>
      </c>
      <c r="AD35" s="6">
        <v>84</v>
      </c>
      <c r="AE35" s="6">
        <v>45</v>
      </c>
      <c r="AF35" s="6">
        <v>144</v>
      </c>
      <c r="AG35" s="6">
        <v>77</v>
      </c>
      <c r="AH35" s="6">
        <v>171</v>
      </c>
      <c r="AI35" s="6">
        <v>91</v>
      </c>
      <c r="AJ35" s="6">
        <v>4</v>
      </c>
      <c r="AK35" s="6">
        <v>1.3</v>
      </c>
      <c r="AL35" s="6">
        <v>2</v>
      </c>
      <c r="AM35" s="6">
        <v>0</v>
      </c>
      <c r="AN35" s="6">
        <v>0</v>
      </c>
      <c r="AO35" s="6">
        <v>1</v>
      </c>
      <c r="AP35" s="6">
        <v>1</v>
      </c>
      <c r="AQ35" s="6">
        <v>7</v>
      </c>
    </row>
    <row r="36" spans="2:43" ht="72" x14ac:dyDescent="0.35">
      <c r="B36" s="6">
        <v>21</v>
      </c>
      <c r="C36" s="3" t="s">
        <v>64</v>
      </c>
      <c r="D36" s="6">
        <v>206</v>
      </c>
      <c r="E36" s="6">
        <v>77</v>
      </c>
      <c r="F36" s="6">
        <v>105</v>
      </c>
      <c r="G36" s="6">
        <v>24</v>
      </c>
      <c r="H36" s="6">
        <v>1</v>
      </c>
      <c r="I36" s="6">
        <v>0.5</v>
      </c>
      <c r="J36" s="6">
        <v>1</v>
      </c>
      <c r="K36" s="6">
        <v>0.5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0.5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129</v>
      </c>
      <c r="Y36" s="6">
        <v>63</v>
      </c>
      <c r="Z36" s="6">
        <v>20</v>
      </c>
      <c r="AA36" s="6">
        <v>10</v>
      </c>
      <c r="AB36" s="6">
        <v>12</v>
      </c>
      <c r="AC36" s="6">
        <v>6</v>
      </c>
      <c r="AD36" s="6">
        <v>54</v>
      </c>
      <c r="AE36" s="6">
        <v>26</v>
      </c>
      <c r="AF36" s="6">
        <v>191</v>
      </c>
      <c r="AG36" s="6">
        <v>93</v>
      </c>
      <c r="AH36" s="6">
        <v>198</v>
      </c>
      <c r="AI36" s="6">
        <v>96</v>
      </c>
      <c r="AJ36" s="6">
        <v>38</v>
      </c>
      <c r="AK36" s="6">
        <v>18</v>
      </c>
      <c r="AL36" s="6">
        <v>2</v>
      </c>
      <c r="AM36" s="6">
        <v>0.5</v>
      </c>
      <c r="AN36" s="6">
        <v>1</v>
      </c>
      <c r="AO36" s="6">
        <v>0.5</v>
      </c>
      <c r="AP36" s="6">
        <v>1</v>
      </c>
      <c r="AQ36" s="6">
        <v>1</v>
      </c>
    </row>
    <row r="37" spans="2:43" ht="72" x14ac:dyDescent="0.35">
      <c r="B37" s="6">
        <v>22</v>
      </c>
      <c r="C37" s="3" t="s">
        <v>65</v>
      </c>
      <c r="D37" s="6">
        <v>187</v>
      </c>
      <c r="E37" s="6">
        <v>65</v>
      </c>
      <c r="F37" s="6">
        <v>103</v>
      </c>
      <c r="G37" s="6">
        <v>19</v>
      </c>
      <c r="H37" s="6">
        <v>1</v>
      </c>
      <c r="I37" s="6">
        <v>1</v>
      </c>
      <c r="J37" s="6">
        <v>1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2</v>
      </c>
      <c r="W37" s="6">
        <v>1</v>
      </c>
      <c r="X37" s="6">
        <v>0</v>
      </c>
      <c r="Y37" s="6">
        <v>0</v>
      </c>
      <c r="Z37" s="6">
        <v>12</v>
      </c>
      <c r="AA37" s="6">
        <v>7</v>
      </c>
      <c r="AB37" s="6">
        <v>0</v>
      </c>
      <c r="AC37" s="6">
        <v>0</v>
      </c>
      <c r="AD37" s="6">
        <v>90</v>
      </c>
      <c r="AE37" s="6">
        <v>48</v>
      </c>
      <c r="AF37" s="6">
        <v>152</v>
      </c>
      <c r="AG37" s="6">
        <v>80</v>
      </c>
      <c r="AH37" s="6">
        <v>183</v>
      </c>
      <c r="AI37" s="6">
        <v>97</v>
      </c>
      <c r="AJ37" s="6">
        <v>25</v>
      </c>
      <c r="AK37" s="6">
        <v>5</v>
      </c>
      <c r="AL37" s="6">
        <v>2</v>
      </c>
      <c r="AM37" s="6">
        <v>0</v>
      </c>
      <c r="AN37" s="6">
        <v>0</v>
      </c>
      <c r="AO37" s="6">
        <v>1</v>
      </c>
      <c r="AP37" s="6">
        <v>1</v>
      </c>
      <c r="AQ37" s="6">
        <v>8</v>
      </c>
    </row>
    <row r="38" spans="2:43" x14ac:dyDescent="0.35">
      <c r="B38" s="101" t="s">
        <v>46</v>
      </c>
      <c r="C38" s="101"/>
      <c r="D38" s="12">
        <v>2364</v>
      </c>
      <c r="E38" s="12">
        <v>947</v>
      </c>
      <c r="F38" s="12">
        <v>1204</v>
      </c>
      <c r="G38" s="12">
        <v>213</v>
      </c>
      <c r="H38" s="12">
        <v>11</v>
      </c>
      <c r="I38" s="12">
        <v>0.5</v>
      </c>
      <c r="J38" s="12">
        <v>11</v>
      </c>
      <c r="K38" s="12">
        <v>0.5</v>
      </c>
      <c r="L38" s="12">
        <v>7</v>
      </c>
      <c r="M38" s="12">
        <v>0.3</v>
      </c>
      <c r="N38" s="12">
        <v>2</v>
      </c>
      <c r="O38" s="12">
        <v>0.08</v>
      </c>
      <c r="P38" s="12">
        <v>4</v>
      </c>
      <c r="Q38" s="12">
        <v>0.17</v>
      </c>
      <c r="R38" s="12">
        <v>2</v>
      </c>
      <c r="S38" s="12">
        <v>0.08</v>
      </c>
      <c r="T38" s="12">
        <v>0</v>
      </c>
      <c r="U38" s="12">
        <v>0</v>
      </c>
      <c r="V38" s="12">
        <v>2</v>
      </c>
      <c r="W38" s="12">
        <v>0.08</v>
      </c>
      <c r="X38" s="12">
        <v>136</v>
      </c>
      <c r="Y38" s="12">
        <v>5.8</v>
      </c>
      <c r="Z38" s="12">
        <v>161</v>
      </c>
      <c r="AA38" s="12">
        <v>6.8</v>
      </c>
      <c r="AB38" s="12">
        <v>14</v>
      </c>
      <c r="AC38" s="12">
        <v>0.16</v>
      </c>
      <c r="AD38" s="12">
        <v>1430</v>
      </c>
      <c r="AE38" s="12">
        <v>60</v>
      </c>
      <c r="AF38" s="12">
        <v>1477</v>
      </c>
      <c r="AG38" s="12">
        <v>62</v>
      </c>
      <c r="AH38" s="12">
        <v>1940</v>
      </c>
      <c r="AI38" s="12">
        <v>82</v>
      </c>
      <c r="AJ38" s="12">
        <v>400</v>
      </c>
      <c r="AK38" s="12">
        <v>17</v>
      </c>
      <c r="AL38" s="12">
        <v>13</v>
      </c>
      <c r="AM38" s="12">
        <v>2.5</v>
      </c>
      <c r="AN38" s="12">
        <v>4</v>
      </c>
      <c r="AO38" s="12">
        <v>6.5</v>
      </c>
      <c r="AP38" s="12">
        <v>7</v>
      </c>
      <c r="AQ38" s="12">
        <v>34</v>
      </c>
    </row>
    <row r="39" spans="2:43" x14ac:dyDescent="0.35">
      <c r="B39" s="98" t="s">
        <v>66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</row>
    <row r="40" spans="2:43" ht="72" x14ac:dyDescent="0.35">
      <c r="B40" s="6">
        <v>23</v>
      </c>
      <c r="C40" s="3" t="s">
        <v>67</v>
      </c>
      <c r="D40" s="6">
        <v>748</v>
      </c>
      <c r="E40" s="6">
        <v>316</v>
      </c>
      <c r="F40" s="6">
        <v>372</v>
      </c>
      <c r="G40" s="6">
        <v>60</v>
      </c>
      <c r="H40" s="6">
        <v>5</v>
      </c>
      <c r="I40" s="6">
        <v>0.67</v>
      </c>
      <c r="J40" s="6">
        <v>2</v>
      </c>
      <c r="K40" s="6">
        <v>0.27</v>
      </c>
      <c r="L40" s="6">
        <v>2</v>
      </c>
      <c r="M40" s="6">
        <v>0.3</v>
      </c>
      <c r="N40" s="6">
        <v>3</v>
      </c>
      <c r="O40" s="6">
        <v>0.4</v>
      </c>
      <c r="P40" s="6">
        <v>0</v>
      </c>
      <c r="Q40" s="6">
        <v>0</v>
      </c>
      <c r="R40" s="6">
        <v>10</v>
      </c>
      <c r="S40" s="6">
        <v>1.3</v>
      </c>
      <c r="T40" s="6">
        <v>0</v>
      </c>
      <c r="U40" s="6">
        <v>0</v>
      </c>
      <c r="V40" s="6">
        <v>3</v>
      </c>
      <c r="W40" s="6">
        <v>0.4</v>
      </c>
      <c r="X40" s="6">
        <v>17</v>
      </c>
      <c r="Y40" s="6">
        <v>2.27</v>
      </c>
      <c r="Z40" s="6">
        <v>45</v>
      </c>
      <c r="AA40" s="6">
        <v>6</v>
      </c>
      <c r="AB40" s="6">
        <v>18</v>
      </c>
      <c r="AC40" s="6">
        <v>2.4</v>
      </c>
      <c r="AD40" s="6">
        <v>412</v>
      </c>
      <c r="AE40" s="6">
        <v>55</v>
      </c>
      <c r="AF40" s="6">
        <v>583</v>
      </c>
      <c r="AG40" s="6">
        <v>78</v>
      </c>
      <c r="AH40" s="6">
        <v>481</v>
      </c>
      <c r="AI40" s="6">
        <v>64.3</v>
      </c>
      <c r="AJ40" s="6">
        <v>248</v>
      </c>
      <c r="AK40" s="6">
        <v>33.200000000000003</v>
      </c>
      <c r="AL40" s="6">
        <v>6</v>
      </c>
      <c r="AM40" s="6">
        <v>1</v>
      </c>
      <c r="AN40" s="6">
        <v>1</v>
      </c>
      <c r="AO40" s="6">
        <v>0</v>
      </c>
      <c r="AP40" s="6">
        <v>0</v>
      </c>
      <c r="AQ40" s="6">
        <v>7</v>
      </c>
    </row>
    <row r="41" spans="2:43" ht="72" x14ac:dyDescent="0.35">
      <c r="B41" s="6">
        <v>24</v>
      </c>
      <c r="C41" s="3" t="s">
        <v>68</v>
      </c>
      <c r="D41" s="6">
        <v>383</v>
      </c>
      <c r="E41" s="6">
        <v>143</v>
      </c>
      <c r="F41" s="6">
        <v>209</v>
      </c>
      <c r="G41" s="6">
        <v>31</v>
      </c>
      <c r="H41" s="6">
        <v>5</v>
      </c>
      <c r="I41" s="21" t="s">
        <v>69</v>
      </c>
      <c r="J41" s="6">
        <v>1</v>
      </c>
      <c r="K41" s="6" t="s">
        <v>70</v>
      </c>
      <c r="L41" s="6">
        <v>1</v>
      </c>
      <c r="M41" s="6" t="s">
        <v>70</v>
      </c>
      <c r="N41" s="6">
        <v>0</v>
      </c>
      <c r="O41" s="6">
        <v>0</v>
      </c>
      <c r="P41" s="6">
        <v>0</v>
      </c>
      <c r="Q41" s="6">
        <v>0</v>
      </c>
      <c r="R41" s="6">
        <v>3</v>
      </c>
      <c r="S41" s="6" t="s">
        <v>71</v>
      </c>
      <c r="T41" s="6">
        <v>0</v>
      </c>
      <c r="U41" s="6">
        <v>0</v>
      </c>
      <c r="V41" s="6">
        <v>0</v>
      </c>
      <c r="W41" s="6">
        <v>0</v>
      </c>
      <c r="X41" s="6">
        <v>5</v>
      </c>
      <c r="Y41" s="21" t="s">
        <v>69</v>
      </c>
      <c r="Z41" s="6">
        <v>66</v>
      </c>
      <c r="AA41" s="21" t="s">
        <v>72</v>
      </c>
      <c r="AB41" s="6">
        <v>5</v>
      </c>
      <c r="AC41" s="21" t="s">
        <v>69</v>
      </c>
      <c r="AD41" s="6">
        <v>20</v>
      </c>
      <c r="AE41" s="21" t="s">
        <v>73</v>
      </c>
      <c r="AF41" s="6">
        <v>383</v>
      </c>
      <c r="AG41" s="6">
        <v>100</v>
      </c>
      <c r="AH41" s="6">
        <v>383</v>
      </c>
      <c r="AI41" s="6">
        <v>100</v>
      </c>
      <c r="AJ41" s="6">
        <v>383</v>
      </c>
      <c r="AK41" s="6">
        <v>100</v>
      </c>
      <c r="AL41" s="6">
        <v>136</v>
      </c>
      <c r="AM41" s="6">
        <v>0</v>
      </c>
      <c r="AN41" s="6">
        <v>0</v>
      </c>
      <c r="AO41" s="6">
        <v>0</v>
      </c>
      <c r="AP41" s="6">
        <v>0</v>
      </c>
      <c r="AQ41" s="6">
        <v>4</v>
      </c>
    </row>
    <row r="42" spans="2:43" ht="72" x14ac:dyDescent="0.35">
      <c r="B42" s="6">
        <v>25</v>
      </c>
      <c r="C42" s="3" t="s">
        <v>74</v>
      </c>
      <c r="D42" s="6">
        <v>427</v>
      </c>
      <c r="E42" s="6">
        <v>171</v>
      </c>
      <c r="F42" s="6">
        <v>235</v>
      </c>
      <c r="G42" s="6">
        <v>21</v>
      </c>
      <c r="H42" s="6">
        <v>3</v>
      </c>
      <c r="I42" s="6">
        <v>0.7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2</v>
      </c>
      <c r="S42" s="6">
        <v>0.5</v>
      </c>
      <c r="T42" s="6">
        <v>0</v>
      </c>
      <c r="U42" s="6">
        <v>0</v>
      </c>
      <c r="V42" s="6">
        <v>4</v>
      </c>
      <c r="W42" s="6">
        <v>0.9</v>
      </c>
      <c r="X42" s="6">
        <v>0</v>
      </c>
      <c r="Y42" s="6">
        <v>0</v>
      </c>
      <c r="Z42" s="6">
        <v>40</v>
      </c>
      <c r="AA42" s="6">
        <v>9</v>
      </c>
      <c r="AB42" s="6">
        <v>0</v>
      </c>
      <c r="AC42" s="6">
        <v>0</v>
      </c>
      <c r="AD42" s="6">
        <v>25</v>
      </c>
      <c r="AE42" s="6">
        <v>6</v>
      </c>
      <c r="AF42" s="6">
        <v>197</v>
      </c>
      <c r="AG42" s="6">
        <v>46</v>
      </c>
      <c r="AH42" s="6">
        <v>197</v>
      </c>
      <c r="AI42" s="6">
        <v>46</v>
      </c>
      <c r="AJ42" s="6">
        <v>154</v>
      </c>
      <c r="AK42" s="6">
        <v>36</v>
      </c>
      <c r="AL42" s="6">
        <v>0</v>
      </c>
      <c r="AM42" s="6">
        <v>1</v>
      </c>
      <c r="AN42" s="6">
        <v>1</v>
      </c>
      <c r="AO42" s="6">
        <v>0</v>
      </c>
      <c r="AP42" s="6">
        <v>0</v>
      </c>
      <c r="AQ42" s="6">
        <v>8</v>
      </c>
    </row>
    <row r="43" spans="2:43" ht="72" x14ac:dyDescent="0.35">
      <c r="B43" s="6">
        <v>26</v>
      </c>
      <c r="C43" s="3" t="s">
        <v>75</v>
      </c>
      <c r="D43" s="6">
        <v>201</v>
      </c>
      <c r="E43" s="6">
        <v>91</v>
      </c>
      <c r="F43" s="6">
        <v>90</v>
      </c>
      <c r="G43" s="6">
        <v>20</v>
      </c>
      <c r="H43" s="6">
        <v>1</v>
      </c>
      <c r="I43" s="21" t="s">
        <v>76</v>
      </c>
      <c r="J43" s="6">
        <v>2</v>
      </c>
      <c r="K43" s="21" t="s">
        <v>77</v>
      </c>
      <c r="L43" s="6">
        <v>4</v>
      </c>
      <c r="M43" s="21" t="s">
        <v>78</v>
      </c>
      <c r="N43" s="6">
        <v>1</v>
      </c>
      <c r="O43" s="21" t="s">
        <v>76</v>
      </c>
      <c r="P43" s="6">
        <v>0</v>
      </c>
      <c r="Q43" s="21" t="s">
        <v>79</v>
      </c>
      <c r="R43" s="6">
        <v>0</v>
      </c>
      <c r="S43" s="21" t="s">
        <v>79</v>
      </c>
      <c r="T43" s="6">
        <v>0</v>
      </c>
      <c r="U43" s="21" t="s">
        <v>79</v>
      </c>
      <c r="V43" s="6">
        <v>0</v>
      </c>
      <c r="W43" s="21" t="s">
        <v>79</v>
      </c>
      <c r="X43" s="6">
        <v>0</v>
      </c>
      <c r="Y43" s="21" t="s">
        <v>79</v>
      </c>
      <c r="Z43" s="6">
        <v>10</v>
      </c>
      <c r="AA43" s="21" t="s">
        <v>80</v>
      </c>
      <c r="AB43" s="6">
        <v>2</v>
      </c>
      <c r="AC43" s="21" t="s">
        <v>77</v>
      </c>
      <c r="AD43" s="6">
        <v>130</v>
      </c>
      <c r="AE43" s="21" t="s">
        <v>81</v>
      </c>
      <c r="AF43" s="6">
        <v>156</v>
      </c>
      <c r="AG43" s="19">
        <v>0.78</v>
      </c>
      <c r="AH43" s="6">
        <v>194</v>
      </c>
      <c r="AI43" s="19">
        <v>0.96</v>
      </c>
      <c r="AJ43" s="6">
        <v>201</v>
      </c>
      <c r="AK43" s="19">
        <v>1</v>
      </c>
      <c r="AL43" s="6">
        <v>8</v>
      </c>
      <c r="AM43" s="6">
        <v>1</v>
      </c>
      <c r="AN43" s="6">
        <v>1</v>
      </c>
      <c r="AO43" s="6">
        <v>0</v>
      </c>
      <c r="AP43" s="6">
        <v>0</v>
      </c>
      <c r="AQ43" s="6">
        <v>4</v>
      </c>
    </row>
    <row r="44" spans="2:43" ht="72" x14ac:dyDescent="0.35">
      <c r="B44" s="6">
        <v>27</v>
      </c>
      <c r="C44" s="3" t="s">
        <v>82</v>
      </c>
      <c r="D44" s="6">
        <v>125</v>
      </c>
      <c r="E44" s="6">
        <v>51</v>
      </c>
      <c r="F44" s="6">
        <v>57</v>
      </c>
      <c r="G44" s="6">
        <v>17</v>
      </c>
      <c r="H44" s="6">
        <v>1</v>
      </c>
      <c r="I44" s="6">
        <v>0.8</v>
      </c>
      <c r="J44" s="6">
        <v>1</v>
      </c>
      <c r="K44" s="6">
        <v>0.8</v>
      </c>
      <c r="L44" s="6">
        <v>1</v>
      </c>
      <c r="M44" s="6">
        <v>0.8</v>
      </c>
      <c r="N44" s="6">
        <v>1</v>
      </c>
      <c r="O44" s="6">
        <v>0.8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4</v>
      </c>
      <c r="W44" s="6">
        <v>3.2</v>
      </c>
      <c r="X44" s="6">
        <v>0</v>
      </c>
      <c r="Y44" s="6">
        <v>0</v>
      </c>
      <c r="Z44" s="6">
        <v>15</v>
      </c>
      <c r="AA44" s="6">
        <v>12</v>
      </c>
      <c r="AB44" s="6">
        <v>2</v>
      </c>
      <c r="AC44" s="6">
        <v>1.6</v>
      </c>
      <c r="AD44" s="6">
        <v>15</v>
      </c>
      <c r="AE44" s="6">
        <v>12</v>
      </c>
      <c r="AF44" s="6">
        <v>125</v>
      </c>
      <c r="AG44" s="6">
        <v>100</v>
      </c>
      <c r="AH44" s="6">
        <v>113</v>
      </c>
      <c r="AI44" s="6">
        <v>90.4</v>
      </c>
      <c r="AJ44" s="6">
        <v>125</v>
      </c>
      <c r="AK44" s="6">
        <v>100</v>
      </c>
      <c r="AL44" s="6">
        <v>1</v>
      </c>
      <c r="AM44" s="6" t="s">
        <v>83</v>
      </c>
      <c r="AN44" s="6">
        <v>1</v>
      </c>
      <c r="AO44" s="6">
        <v>0</v>
      </c>
      <c r="AP44" s="6">
        <v>0</v>
      </c>
      <c r="AQ44" s="6">
        <v>2</v>
      </c>
    </row>
    <row r="45" spans="2:43" ht="72" x14ac:dyDescent="0.35">
      <c r="B45" s="6">
        <v>28</v>
      </c>
      <c r="C45" s="3" t="s">
        <v>84</v>
      </c>
      <c r="D45" s="6">
        <v>78</v>
      </c>
      <c r="E45" s="6">
        <v>27</v>
      </c>
      <c r="F45" s="6">
        <v>44</v>
      </c>
      <c r="G45" s="6">
        <v>7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1.2</v>
      </c>
      <c r="X45" s="6">
        <v>15</v>
      </c>
      <c r="Y45" s="6">
        <v>19.2</v>
      </c>
      <c r="Z45" s="6">
        <v>9</v>
      </c>
      <c r="AA45" s="6">
        <v>11.5</v>
      </c>
      <c r="AB45" s="6">
        <v>5</v>
      </c>
      <c r="AC45" s="6">
        <v>6.4</v>
      </c>
      <c r="AD45" s="6">
        <v>8</v>
      </c>
      <c r="AE45" s="6">
        <v>10.199999999999999</v>
      </c>
      <c r="AF45" s="6">
        <v>50</v>
      </c>
      <c r="AG45" s="6">
        <v>64.099999999999994</v>
      </c>
      <c r="AH45" s="6">
        <v>78</v>
      </c>
      <c r="AI45" s="6">
        <v>100</v>
      </c>
      <c r="AJ45" s="6">
        <v>78</v>
      </c>
      <c r="AK45" s="6">
        <v>100</v>
      </c>
      <c r="AL45" s="6">
        <v>8</v>
      </c>
      <c r="AM45" s="6">
        <v>1</v>
      </c>
      <c r="AN45" s="6">
        <v>1</v>
      </c>
      <c r="AO45" s="6">
        <v>0</v>
      </c>
      <c r="AP45" s="6">
        <v>0</v>
      </c>
      <c r="AQ45" s="6">
        <v>3</v>
      </c>
    </row>
    <row r="46" spans="2:43" x14ac:dyDescent="0.35">
      <c r="B46" s="101" t="s">
        <v>46</v>
      </c>
      <c r="C46" s="101"/>
      <c r="D46" s="12">
        <v>1962</v>
      </c>
      <c r="E46" s="12">
        <v>799</v>
      </c>
      <c r="F46" s="12">
        <v>1007</v>
      </c>
      <c r="G46" s="12">
        <v>156</v>
      </c>
      <c r="H46" s="12">
        <v>15</v>
      </c>
      <c r="I46" s="12">
        <v>0.7</v>
      </c>
      <c r="J46" s="12">
        <v>6</v>
      </c>
      <c r="K46" s="12">
        <v>0.3</v>
      </c>
      <c r="L46" s="12">
        <v>8</v>
      </c>
      <c r="M46" s="12">
        <v>0.4</v>
      </c>
      <c r="N46" s="12">
        <v>5</v>
      </c>
      <c r="O46" s="12">
        <v>0.3</v>
      </c>
      <c r="P46" s="12">
        <v>0</v>
      </c>
      <c r="Q46" s="12">
        <v>0</v>
      </c>
      <c r="R46" s="12">
        <v>15</v>
      </c>
      <c r="S46" s="12">
        <v>0.7</v>
      </c>
      <c r="T46" s="12">
        <v>0</v>
      </c>
      <c r="U46" s="12">
        <v>0</v>
      </c>
      <c r="V46" s="12">
        <v>12</v>
      </c>
      <c r="W46" s="12">
        <v>0.6</v>
      </c>
      <c r="X46" s="12">
        <v>37</v>
      </c>
      <c r="Y46" s="12">
        <v>1.9</v>
      </c>
      <c r="Z46" s="12">
        <v>185</v>
      </c>
      <c r="AA46" s="12">
        <v>9.4</v>
      </c>
      <c r="AB46" s="12">
        <v>32</v>
      </c>
      <c r="AC46" s="12">
        <v>1.6</v>
      </c>
      <c r="AD46" s="12">
        <v>610</v>
      </c>
      <c r="AE46" s="12">
        <v>31.1</v>
      </c>
      <c r="AF46" s="12">
        <v>1494</v>
      </c>
      <c r="AG46" s="12">
        <v>76.099999999999994</v>
      </c>
      <c r="AH46" s="12">
        <v>1446</v>
      </c>
      <c r="AI46" s="12">
        <v>73.7</v>
      </c>
      <c r="AJ46" s="12">
        <v>1189</v>
      </c>
      <c r="AK46" s="12">
        <v>60.6</v>
      </c>
      <c r="AL46" s="12">
        <v>159</v>
      </c>
      <c r="AM46" s="12">
        <v>4.75</v>
      </c>
      <c r="AN46" s="12">
        <v>5</v>
      </c>
      <c r="AO46" s="12">
        <v>0</v>
      </c>
      <c r="AP46" s="12">
        <v>0</v>
      </c>
      <c r="AQ46" s="12">
        <v>28</v>
      </c>
    </row>
    <row r="47" spans="2:43" x14ac:dyDescent="0.35">
      <c r="B47" s="98" t="s">
        <v>85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</row>
    <row r="48" spans="2:43" ht="72" x14ac:dyDescent="0.35">
      <c r="B48" s="6">
        <v>29</v>
      </c>
      <c r="C48" s="3" t="s">
        <v>86</v>
      </c>
      <c r="D48" s="6">
        <v>1000</v>
      </c>
      <c r="E48" s="6">
        <v>480</v>
      </c>
      <c r="F48" s="6">
        <v>456</v>
      </c>
      <c r="G48" s="6">
        <v>64</v>
      </c>
      <c r="H48" s="6">
        <v>4</v>
      </c>
      <c r="I48" s="6">
        <v>0.4</v>
      </c>
      <c r="J48" s="6">
        <v>4</v>
      </c>
      <c r="K48" s="6">
        <v>0.4</v>
      </c>
      <c r="L48" s="6">
        <v>2</v>
      </c>
      <c r="M48" s="6">
        <v>0.2</v>
      </c>
      <c r="N48" s="6">
        <v>2</v>
      </c>
      <c r="O48" s="6">
        <v>0.2</v>
      </c>
      <c r="P48" s="6">
        <v>2</v>
      </c>
      <c r="Q48" s="6">
        <v>0.2</v>
      </c>
      <c r="R48" s="6">
        <v>0</v>
      </c>
      <c r="S48" s="6">
        <v>0</v>
      </c>
      <c r="T48" s="6">
        <v>0</v>
      </c>
      <c r="U48" s="6">
        <v>0</v>
      </c>
      <c r="V48" s="6">
        <v>2</v>
      </c>
      <c r="W48" s="6">
        <v>0.2</v>
      </c>
      <c r="X48" s="6">
        <v>800</v>
      </c>
      <c r="Y48" s="6">
        <v>80</v>
      </c>
      <c r="Z48" s="6">
        <v>25</v>
      </c>
      <c r="AA48" s="6">
        <v>2.5</v>
      </c>
      <c r="AB48" s="6">
        <v>5</v>
      </c>
      <c r="AC48" s="6">
        <v>0.5</v>
      </c>
      <c r="AD48" s="6">
        <v>122</v>
      </c>
      <c r="AE48" s="6">
        <v>12</v>
      </c>
      <c r="AF48" s="6">
        <v>630</v>
      </c>
      <c r="AG48" s="6">
        <v>63</v>
      </c>
      <c r="AH48" s="6">
        <v>1000</v>
      </c>
      <c r="AI48" s="6">
        <v>100</v>
      </c>
      <c r="AJ48" s="6">
        <v>900</v>
      </c>
      <c r="AK48" s="6">
        <v>90</v>
      </c>
      <c r="AL48" s="6">
        <v>27</v>
      </c>
      <c r="AM48" s="6">
        <v>1</v>
      </c>
      <c r="AN48" s="6">
        <v>1</v>
      </c>
      <c r="AO48" s="6">
        <v>0</v>
      </c>
      <c r="AP48" s="6">
        <v>0</v>
      </c>
      <c r="AQ48" s="6">
        <v>12</v>
      </c>
    </row>
    <row r="49" spans="2:43" ht="72" x14ac:dyDescent="0.35">
      <c r="B49" s="6">
        <v>30</v>
      </c>
      <c r="C49" s="3" t="s">
        <v>41</v>
      </c>
      <c r="D49" s="6">
        <v>388</v>
      </c>
      <c r="E49" s="6">
        <v>174</v>
      </c>
      <c r="F49" s="6">
        <v>187</v>
      </c>
      <c r="G49" s="6">
        <v>26</v>
      </c>
      <c r="H49" s="6">
        <v>4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310</v>
      </c>
      <c r="Y49" s="6">
        <v>80</v>
      </c>
      <c r="Z49" s="6">
        <v>8</v>
      </c>
      <c r="AA49" s="6">
        <v>2</v>
      </c>
      <c r="AB49" s="6">
        <v>0</v>
      </c>
      <c r="AC49" s="6">
        <v>0</v>
      </c>
      <c r="AD49" s="6">
        <v>0</v>
      </c>
      <c r="AE49" s="6">
        <v>0</v>
      </c>
      <c r="AF49" s="6">
        <v>384</v>
      </c>
      <c r="AG49" s="6">
        <v>98.9</v>
      </c>
      <c r="AH49" s="6">
        <v>120</v>
      </c>
      <c r="AI49" s="6">
        <v>30.9</v>
      </c>
      <c r="AJ49" s="6">
        <v>388</v>
      </c>
      <c r="AK49" s="6">
        <v>100</v>
      </c>
      <c r="AL49" s="6">
        <v>38</v>
      </c>
      <c r="AM49" s="6">
        <v>1</v>
      </c>
      <c r="AN49" s="6">
        <v>0</v>
      </c>
      <c r="AO49" s="6">
        <v>0</v>
      </c>
      <c r="AP49" s="6">
        <v>0</v>
      </c>
      <c r="AQ49" s="6">
        <v>8</v>
      </c>
    </row>
    <row r="50" spans="2:43" ht="72" x14ac:dyDescent="0.35">
      <c r="B50" s="6">
        <v>31</v>
      </c>
      <c r="C50" s="3" t="s">
        <v>42</v>
      </c>
      <c r="D50" s="6">
        <v>293</v>
      </c>
      <c r="E50" s="6">
        <v>139</v>
      </c>
      <c r="F50" s="6">
        <v>135</v>
      </c>
      <c r="G50" s="6">
        <v>19</v>
      </c>
      <c r="H50" s="6">
        <v>4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254</v>
      </c>
      <c r="Y50" s="6">
        <v>88</v>
      </c>
      <c r="Z50" s="6">
        <v>15</v>
      </c>
      <c r="AA50" s="6">
        <v>5</v>
      </c>
      <c r="AB50" s="6">
        <v>0</v>
      </c>
      <c r="AC50" s="6">
        <v>0</v>
      </c>
      <c r="AD50" s="6">
        <v>0</v>
      </c>
      <c r="AE50" s="6">
        <v>0</v>
      </c>
      <c r="AF50" s="6">
        <v>267</v>
      </c>
      <c r="AG50" s="6">
        <v>92</v>
      </c>
      <c r="AH50" s="6">
        <v>289</v>
      </c>
      <c r="AI50" s="6">
        <v>100</v>
      </c>
      <c r="AJ50" s="6">
        <v>289</v>
      </c>
      <c r="AK50" s="6">
        <v>100</v>
      </c>
      <c r="AL50" s="6">
        <v>36</v>
      </c>
      <c r="AM50" s="6">
        <v>1</v>
      </c>
      <c r="AN50" s="6">
        <v>1</v>
      </c>
      <c r="AO50" s="6">
        <v>0</v>
      </c>
      <c r="AP50" s="6">
        <v>0</v>
      </c>
      <c r="AQ50" s="6">
        <v>10</v>
      </c>
    </row>
    <row r="51" spans="2:43" ht="72" x14ac:dyDescent="0.35">
      <c r="B51" s="6">
        <v>32</v>
      </c>
      <c r="C51" s="3" t="s">
        <v>87</v>
      </c>
      <c r="D51" s="6">
        <v>858</v>
      </c>
      <c r="E51" s="6">
        <v>410</v>
      </c>
      <c r="F51" s="6">
        <v>408</v>
      </c>
      <c r="G51" s="6">
        <v>40</v>
      </c>
      <c r="H51" s="6">
        <v>3</v>
      </c>
      <c r="I51" s="6">
        <v>0.35</v>
      </c>
      <c r="J51" s="6">
        <v>3</v>
      </c>
      <c r="K51" s="6">
        <v>0.35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695</v>
      </c>
      <c r="Y51" s="6">
        <v>81</v>
      </c>
      <c r="Z51" s="6">
        <v>14</v>
      </c>
      <c r="AA51" s="6">
        <v>1.65</v>
      </c>
      <c r="AB51" s="6">
        <v>0</v>
      </c>
      <c r="AC51" s="6">
        <v>0</v>
      </c>
      <c r="AD51" s="6">
        <v>800</v>
      </c>
      <c r="AE51" s="6">
        <v>94</v>
      </c>
      <c r="AF51" s="6">
        <v>575</v>
      </c>
      <c r="AG51" s="6">
        <v>67</v>
      </c>
      <c r="AH51" s="6">
        <v>858</v>
      </c>
      <c r="AI51" s="6">
        <v>100</v>
      </c>
      <c r="AJ51" s="6">
        <v>315</v>
      </c>
      <c r="AK51" s="6">
        <v>37</v>
      </c>
      <c r="AL51" s="6">
        <v>28</v>
      </c>
      <c r="AM51" s="6">
        <v>1</v>
      </c>
      <c r="AN51" s="6">
        <v>1</v>
      </c>
      <c r="AO51" s="6">
        <v>0</v>
      </c>
      <c r="AP51" s="6">
        <v>0</v>
      </c>
      <c r="AQ51" s="6">
        <v>12</v>
      </c>
    </row>
    <row r="52" spans="2:43" ht="72" x14ac:dyDescent="0.35">
      <c r="B52" s="6">
        <v>33</v>
      </c>
      <c r="C52" s="3" t="s">
        <v>88</v>
      </c>
      <c r="D52" s="6">
        <v>201</v>
      </c>
      <c r="E52" s="6">
        <v>71</v>
      </c>
      <c r="F52" s="6">
        <v>115</v>
      </c>
      <c r="G52" s="6">
        <v>15</v>
      </c>
      <c r="H52" s="6">
        <v>2</v>
      </c>
      <c r="I52" s="6">
        <v>1</v>
      </c>
      <c r="J52" s="6">
        <v>1</v>
      </c>
      <c r="K52" s="6">
        <v>0.5</v>
      </c>
      <c r="L52" s="6">
        <v>0</v>
      </c>
      <c r="M52" s="6">
        <v>0</v>
      </c>
      <c r="N52" s="6">
        <v>1</v>
      </c>
      <c r="O52" s="6">
        <v>0.5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156</v>
      </c>
      <c r="Y52" s="6">
        <v>80</v>
      </c>
      <c r="Z52" s="6">
        <v>15</v>
      </c>
      <c r="AA52" s="6">
        <v>7</v>
      </c>
      <c r="AB52" s="6">
        <v>0</v>
      </c>
      <c r="AC52" s="6">
        <v>0</v>
      </c>
      <c r="AD52" s="6">
        <v>0</v>
      </c>
      <c r="AE52" s="6">
        <v>0</v>
      </c>
      <c r="AF52" s="6">
        <v>161</v>
      </c>
      <c r="AG52" s="6">
        <v>82</v>
      </c>
      <c r="AH52" s="6">
        <v>201</v>
      </c>
      <c r="AI52" s="6">
        <v>100</v>
      </c>
      <c r="AJ52" s="6">
        <v>196</v>
      </c>
      <c r="AK52" s="6">
        <v>100</v>
      </c>
      <c r="AL52" s="6">
        <v>32</v>
      </c>
      <c r="AM52" s="6">
        <v>1</v>
      </c>
      <c r="AN52" s="6">
        <v>1</v>
      </c>
      <c r="AO52" s="6">
        <v>0</v>
      </c>
      <c r="AP52" s="6">
        <v>0</v>
      </c>
      <c r="AQ52" s="6">
        <v>2</v>
      </c>
    </row>
    <row r="53" spans="2:43" ht="72" x14ac:dyDescent="0.35">
      <c r="B53" s="6">
        <v>34</v>
      </c>
      <c r="C53" s="3" t="s">
        <v>89</v>
      </c>
      <c r="D53" s="6">
        <v>382</v>
      </c>
      <c r="E53" s="6">
        <v>176</v>
      </c>
      <c r="F53" s="6">
        <v>184</v>
      </c>
      <c r="G53" s="6">
        <v>22</v>
      </c>
      <c r="H53" s="6">
        <v>6</v>
      </c>
      <c r="I53" s="6">
        <v>1.6</v>
      </c>
      <c r="J53" s="6">
        <v>3</v>
      </c>
      <c r="K53" s="6">
        <v>0.8</v>
      </c>
      <c r="L53" s="6">
        <v>0</v>
      </c>
      <c r="M53" s="6">
        <v>0</v>
      </c>
      <c r="N53" s="6">
        <v>3</v>
      </c>
      <c r="O53" s="6">
        <v>0.8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320</v>
      </c>
      <c r="Y53" s="6">
        <v>84</v>
      </c>
      <c r="Z53" s="6">
        <v>15</v>
      </c>
      <c r="AA53" s="6">
        <v>3.9</v>
      </c>
      <c r="AB53" s="6">
        <v>0</v>
      </c>
      <c r="AC53" s="6">
        <v>0</v>
      </c>
      <c r="AD53" s="6">
        <v>0</v>
      </c>
      <c r="AE53" s="6">
        <v>0</v>
      </c>
      <c r="AF53" s="6">
        <v>297</v>
      </c>
      <c r="AG53" s="6">
        <v>78</v>
      </c>
      <c r="AH53" s="6">
        <v>383</v>
      </c>
      <c r="AI53" s="6">
        <v>100</v>
      </c>
      <c r="AJ53" s="23">
        <v>28</v>
      </c>
      <c r="AK53" s="23">
        <v>56</v>
      </c>
      <c r="AL53" s="6">
        <v>31</v>
      </c>
      <c r="AM53" s="6">
        <v>1</v>
      </c>
      <c r="AN53" s="6">
        <v>1</v>
      </c>
      <c r="AO53" s="6">
        <v>0</v>
      </c>
      <c r="AP53" s="6">
        <v>0</v>
      </c>
      <c r="AQ53" s="6">
        <v>7</v>
      </c>
    </row>
    <row r="54" spans="2:43" ht="72" x14ac:dyDescent="0.35">
      <c r="B54" s="6">
        <v>35</v>
      </c>
      <c r="C54" s="3" t="s">
        <v>90</v>
      </c>
      <c r="D54" s="6">
        <v>951</v>
      </c>
      <c r="E54" s="6">
        <v>404</v>
      </c>
      <c r="F54" s="6">
        <v>493</v>
      </c>
      <c r="G54" s="6">
        <v>54</v>
      </c>
      <c r="H54" s="6">
        <v>1</v>
      </c>
      <c r="I54" s="6">
        <v>0.1</v>
      </c>
      <c r="J54" s="6">
        <v>1</v>
      </c>
      <c r="K54" s="6">
        <v>0.1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752</v>
      </c>
      <c r="Y54" s="6">
        <v>79</v>
      </c>
      <c r="Z54" s="6">
        <v>42</v>
      </c>
      <c r="AA54" s="6">
        <v>0.44</v>
      </c>
      <c r="AB54" s="6">
        <v>0</v>
      </c>
      <c r="AC54" s="6">
        <v>0</v>
      </c>
      <c r="AD54" s="6">
        <v>836</v>
      </c>
      <c r="AE54" s="6">
        <v>87</v>
      </c>
      <c r="AF54" s="6">
        <v>609</v>
      </c>
      <c r="AG54" s="6">
        <v>64</v>
      </c>
      <c r="AH54" s="6">
        <v>932</v>
      </c>
      <c r="AI54" s="6">
        <v>98</v>
      </c>
      <c r="AJ54" s="6">
        <v>835</v>
      </c>
      <c r="AK54" s="6">
        <v>87</v>
      </c>
      <c r="AL54" s="6">
        <v>32</v>
      </c>
      <c r="AM54" s="6">
        <v>2</v>
      </c>
      <c r="AN54" s="6">
        <v>2</v>
      </c>
      <c r="AO54" s="6">
        <v>0</v>
      </c>
      <c r="AP54" s="6">
        <v>0</v>
      </c>
      <c r="AQ54" s="6">
        <v>11</v>
      </c>
    </row>
    <row r="55" spans="2:43" ht="72" x14ac:dyDescent="0.35">
      <c r="B55" s="6">
        <v>36</v>
      </c>
      <c r="C55" s="3" t="s">
        <v>91</v>
      </c>
      <c r="D55" s="6">
        <v>778</v>
      </c>
      <c r="E55" s="6">
        <v>387</v>
      </c>
      <c r="F55" s="6">
        <v>352</v>
      </c>
      <c r="G55" s="6">
        <v>39</v>
      </c>
      <c r="H55" s="6">
        <v>5</v>
      </c>
      <c r="I55" s="6">
        <v>0.6</v>
      </c>
      <c r="J55" s="6">
        <v>5</v>
      </c>
      <c r="K55" s="6">
        <v>0.6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623</v>
      </c>
      <c r="Y55" s="6">
        <v>80</v>
      </c>
      <c r="Z55" s="6">
        <v>15</v>
      </c>
      <c r="AA55" s="6">
        <v>2</v>
      </c>
      <c r="AB55" s="6">
        <v>0</v>
      </c>
      <c r="AC55" s="6">
        <v>0</v>
      </c>
      <c r="AD55" s="6">
        <v>778</v>
      </c>
      <c r="AE55" s="6">
        <v>100</v>
      </c>
      <c r="AF55" s="6">
        <v>475</v>
      </c>
      <c r="AG55" s="6">
        <v>61</v>
      </c>
      <c r="AH55" s="6">
        <v>778</v>
      </c>
      <c r="AI55" s="6">
        <v>100</v>
      </c>
      <c r="AJ55" s="6">
        <v>630</v>
      </c>
      <c r="AK55" s="6">
        <v>81</v>
      </c>
      <c r="AL55" s="6">
        <v>39</v>
      </c>
      <c r="AM55" s="6">
        <v>2</v>
      </c>
      <c r="AN55" s="6">
        <v>1</v>
      </c>
      <c r="AO55" s="6">
        <v>0</v>
      </c>
      <c r="AP55" s="6">
        <v>0</v>
      </c>
      <c r="AQ55" s="6">
        <v>23</v>
      </c>
    </row>
    <row r="56" spans="2:43" ht="72" x14ac:dyDescent="0.35">
      <c r="B56" s="6">
        <v>37</v>
      </c>
      <c r="C56" s="3" t="s">
        <v>92</v>
      </c>
      <c r="D56" s="6">
        <v>110</v>
      </c>
      <c r="E56" s="6">
        <v>46</v>
      </c>
      <c r="F56" s="6">
        <v>60</v>
      </c>
      <c r="G56" s="6">
        <v>4</v>
      </c>
      <c r="H56" s="6">
        <v>5</v>
      </c>
      <c r="I56" s="6">
        <v>5</v>
      </c>
      <c r="J56" s="6">
        <v>0</v>
      </c>
      <c r="K56" s="6">
        <v>0</v>
      </c>
      <c r="L56" s="6">
        <v>2</v>
      </c>
      <c r="M56" s="6">
        <v>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96</v>
      </c>
      <c r="Y56" s="6">
        <v>87</v>
      </c>
      <c r="Z56" s="6">
        <v>10</v>
      </c>
      <c r="AA56" s="6">
        <v>9</v>
      </c>
      <c r="AB56" s="6">
        <v>0</v>
      </c>
      <c r="AC56" s="6">
        <v>0</v>
      </c>
      <c r="AD56" s="6">
        <v>7</v>
      </c>
      <c r="AE56" s="6">
        <v>6</v>
      </c>
      <c r="AF56" s="6">
        <v>83</v>
      </c>
      <c r="AG56" s="6">
        <v>75</v>
      </c>
      <c r="AH56" s="6">
        <v>110</v>
      </c>
      <c r="AI56" s="6">
        <v>100</v>
      </c>
      <c r="AJ56" s="6">
        <v>110</v>
      </c>
      <c r="AK56" s="6">
        <v>100</v>
      </c>
      <c r="AL56" s="6">
        <v>29</v>
      </c>
      <c r="AM56" s="6">
        <v>0.5</v>
      </c>
      <c r="AN56" s="6">
        <v>2</v>
      </c>
      <c r="AO56" s="6">
        <v>0</v>
      </c>
      <c r="AP56" s="6">
        <v>0</v>
      </c>
      <c r="AQ56" s="6">
        <v>6</v>
      </c>
    </row>
    <row r="57" spans="2:43" x14ac:dyDescent="0.35">
      <c r="B57" s="96" t="s">
        <v>46</v>
      </c>
      <c r="C57" s="97"/>
      <c r="D57" s="8">
        <v>4993</v>
      </c>
      <c r="E57" s="8">
        <f>SUM(E48:E56)</f>
        <v>2287</v>
      </c>
      <c r="F57" s="8">
        <f>SUM(F48:F56)</f>
        <v>2390</v>
      </c>
      <c r="G57" s="8">
        <f>SUM(G48:G56)</f>
        <v>283</v>
      </c>
      <c r="H57" s="8">
        <f>SUM(H48:H56)</f>
        <v>34</v>
      </c>
      <c r="I57" s="8">
        <v>0.6</v>
      </c>
      <c r="J57" s="8">
        <f>SUM(J48:J56)</f>
        <v>17</v>
      </c>
      <c r="K57" s="8">
        <v>0.3</v>
      </c>
      <c r="L57" s="8">
        <f>SUM(L48:L56)</f>
        <v>4</v>
      </c>
      <c r="M57" s="8">
        <v>8.0000000000000002E-3</v>
      </c>
      <c r="N57" s="8">
        <f>SUM(N48:N56)</f>
        <v>6</v>
      </c>
      <c r="O57" s="8">
        <v>0.1</v>
      </c>
      <c r="P57" s="8">
        <f>SUM(P48:P56)</f>
        <v>2</v>
      </c>
      <c r="Q57" s="8">
        <v>0.04</v>
      </c>
      <c r="R57" s="8">
        <f>SUM(R48:R56)</f>
        <v>0</v>
      </c>
      <c r="S57" s="8">
        <v>0</v>
      </c>
      <c r="T57" s="8">
        <f>SUM(T48:T56)</f>
        <v>0</v>
      </c>
      <c r="U57" s="8">
        <v>0</v>
      </c>
      <c r="V57" s="8">
        <f>SUM(V48:V56)</f>
        <v>2</v>
      </c>
      <c r="W57" s="8">
        <v>0.04</v>
      </c>
      <c r="X57" s="8">
        <f>SUM(X48:X56)</f>
        <v>4006</v>
      </c>
      <c r="Y57" s="8">
        <v>80</v>
      </c>
      <c r="Z57" s="8">
        <f>SUM(Z48:Z56)</f>
        <v>159</v>
      </c>
      <c r="AA57" s="8">
        <v>3.2</v>
      </c>
      <c r="AB57" s="8">
        <f>SUM(AB48:AB56)</f>
        <v>5</v>
      </c>
      <c r="AC57" s="8">
        <v>0.1</v>
      </c>
      <c r="AD57" s="8">
        <f>SUM(AD48:AD56)</f>
        <v>2543</v>
      </c>
      <c r="AE57" s="8">
        <v>51</v>
      </c>
      <c r="AF57" s="8">
        <f>SUM(AF48:AF56)</f>
        <v>3481</v>
      </c>
      <c r="AG57" s="8">
        <v>70</v>
      </c>
      <c r="AH57" s="8">
        <f>SUM(AH48:AH56)</f>
        <v>4671</v>
      </c>
      <c r="AI57" s="8">
        <v>94</v>
      </c>
      <c r="AJ57" s="8">
        <f>SUM(AJ48:AJ56)</f>
        <v>3691</v>
      </c>
      <c r="AK57" s="8">
        <v>74</v>
      </c>
      <c r="AL57" s="8">
        <f t="shared" ref="AL57:AQ57" si="2">SUM(AL48:AL56)</f>
        <v>292</v>
      </c>
      <c r="AM57" s="8">
        <f t="shared" si="2"/>
        <v>10.5</v>
      </c>
      <c r="AN57" s="8">
        <f t="shared" si="2"/>
        <v>10</v>
      </c>
      <c r="AO57" s="8">
        <f t="shared" si="2"/>
        <v>0</v>
      </c>
      <c r="AP57" s="8">
        <f t="shared" si="2"/>
        <v>0</v>
      </c>
      <c r="AQ57" s="8">
        <f t="shared" si="2"/>
        <v>91</v>
      </c>
    </row>
    <row r="58" spans="2:43" x14ac:dyDescent="0.35">
      <c r="B58" s="98" t="s">
        <v>93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100"/>
    </row>
    <row r="59" spans="2:43" ht="72" x14ac:dyDescent="0.35">
      <c r="B59" s="6">
        <v>38</v>
      </c>
      <c r="C59" s="3" t="s">
        <v>94</v>
      </c>
      <c r="D59" s="6">
        <v>831</v>
      </c>
      <c r="E59" s="6">
        <v>355</v>
      </c>
      <c r="F59" s="6">
        <v>433</v>
      </c>
      <c r="G59" s="6">
        <v>43</v>
      </c>
      <c r="H59" s="6">
        <v>7</v>
      </c>
      <c r="I59" s="6" t="s">
        <v>95</v>
      </c>
      <c r="J59" s="6">
        <v>4</v>
      </c>
      <c r="K59" s="6" t="s">
        <v>96</v>
      </c>
      <c r="L59" s="6">
        <v>0</v>
      </c>
      <c r="M59" s="6">
        <v>0</v>
      </c>
      <c r="N59" s="6">
        <v>1</v>
      </c>
      <c r="O59" s="6" t="s">
        <v>97</v>
      </c>
      <c r="P59" s="6">
        <v>1</v>
      </c>
      <c r="Q59" s="6" t="s">
        <v>97</v>
      </c>
      <c r="R59" s="6">
        <v>2</v>
      </c>
      <c r="S59" s="6" t="s">
        <v>98</v>
      </c>
      <c r="T59" s="6">
        <v>0</v>
      </c>
      <c r="U59" s="6">
        <v>0</v>
      </c>
      <c r="V59" s="6">
        <v>7</v>
      </c>
      <c r="W59" s="6" t="s">
        <v>95</v>
      </c>
      <c r="X59" s="6">
        <v>0</v>
      </c>
      <c r="Y59" s="6">
        <v>0</v>
      </c>
      <c r="Z59" s="6">
        <v>39</v>
      </c>
      <c r="AA59" s="6" t="s">
        <v>99</v>
      </c>
      <c r="AB59" s="6">
        <v>0</v>
      </c>
      <c r="AC59" s="6">
        <v>0</v>
      </c>
      <c r="AD59" s="6">
        <v>41</v>
      </c>
      <c r="AE59" s="6" t="s">
        <v>100</v>
      </c>
      <c r="AF59" s="6">
        <v>243</v>
      </c>
      <c r="AG59" s="6">
        <v>29</v>
      </c>
      <c r="AH59" s="6">
        <v>831</v>
      </c>
      <c r="AI59" s="6">
        <v>100</v>
      </c>
      <c r="AJ59" s="6">
        <v>42</v>
      </c>
      <c r="AK59" s="6">
        <v>5</v>
      </c>
      <c r="AL59" s="6">
        <v>3</v>
      </c>
      <c r="AM59" s="6">
        <v>0</v>
      </c>
      <c r="AN59" s="6">
        <v>0</v>
      </c>
      <c r="AO59" s="6">
        <v>2</v>
      </c>
      <c r="AP59" s="6">
        <v>3</v>
      </c>
      <c r="AQ59" s="6">
        <v>1</v>
      </c>
    </row>
    <row r="60" spans="2:43" ht="54" x14ac:dyDescent="0.35">
      <c r="B60" s="6">
        <v>39</v>
      </c>
      <c r="C60" s="3" t="s">
        <v>101</v>
      </c>
      <c r="D60" s="6">
        <v>917</v>
      </c>
      <c r="E60" s="6">
        <v>377</v>
      </c>
      <c r="F60" s="6">
        <v>434</v>
      </c>
      <c r="G60" s="6">
        <v>106</v>
      </c>
      <c r="H60" s="6">
        <v>4</v>
      </c>
      <c r="I60" s="6" t="s">
        <v>102</v>
      </c>
      <c r="J60" s="6">
        <v>3</v>
      </c>
      <c r="K60" s="6" t="s">
        <v>57</v>
      </c>
      <c r="L60" s="6">
        <v>0</v>
      </c>
      <c r="M60" s="6">
        <v>0</v>
      </c>
      <c r="N60" s="6">
        <v>1</v>
      </c>
      <c r="O60" s="6" t="s">
        <v>103</v>
      </c>
      <c r="P60" s="6">
        <v>0</v>
      </c>
      <c r="Q60" s="6">
        <v>0</v>
      </c>
      <c r="R60" s="6">
        <v>1</v>
      </c>
      <c r="S60" s="6" t="s">
        <v>103</v>
      </c>
      <c r="T60" s="6">
        <v>0</v>
      </c>
      <c r="U60" s="6">
        <v>0</v>
      </c>
      <c r="V60" s="6">
        <v>4</v>
      </c>
      <c r="W60" s="6" t="s">
        <v>102</v>
      </c>
      <c r="X60" s="6">
        <v>815</v>
      </c>
      <c r="Y60" s="6" t="s">
        <v>104</v>
      </c>
      <c r="Z60" s="6">
        <v>20</v>
      </c>
      <c r="AA60" s="6">
        <v>2</v>
      </c>
      <c r="AB60" s="6">
        <v>10</v>
      </c>
      <c r="AC60" s="6">
        <v>1</v>
      </c>
      <c r="AD60" s="6">
        <v>0</v>
      </c>
      <c r="AE60" s="6">
        <v>0</v>
      </c>
      <c r="AF60" s="6">
        <v>150</v>
      </c>
      <c r="AG60" s="6">
        <v>16</v>
      </c>
      <c r="AH60" s="6">
        <v>480</v>
      </c>
      <c r="AI60" s="6">
        <v>52</v>
      </c>
      <c r="AJ60" s="6">
        <v>625</v>
      </c>
      <c r="AK60" s="6">
        <v>68</v>
      </c>
      <c r="AL60" s="6">
        <v>2</v>
      </c>
      <c r="AM60" s="6">
        <v>1</v>
      </c>
      <c r="AN60" s="6">
        <v>1</v>
      </c>
      <c r="AO60" s="6">
        <v>1</v>
      </c>
      <c r="AP60" s="6">
        <v>1</v>
      </c>
      <c r="AQ60" s="6">
        <v>17</v>
      </c>
    </row>
    <row r="61" spans="2:43" ht="72" x14ac:dyDescent="0.35">
      <c r="B61" s="6">
        <v>40</v>
      </c>
      <c r="C61" s="3" t="s">
        <v>105</v>
      </c>
      <c r="D61" s="6">
        <v>436</v>
      </c>
      <c r="E61" s="6">
        <v>164</v>
      </c>
      <c r="F61" s="6">
        <v>244</v>
      </c>
      <c r="G61" s="6">
        <v>28</v>
      </c>
      <c r="H61" s="6">
        <v>3</v>
      </c>
      <c r="I61" s="6">
        <v>0.7</v>
      </c>
      <c r="J61" s="6">
        <v>3</v>
      </c>
      <c r="K61" s="6" t="s">
        <v>71</v>
      </c>
      <c r="L61" s="6">
        <v>4</v>
      </c>
      <c r="M61" s="6" t="s">
        <v>106</v>
      </c>
      <c r="N61" s="6">
        <v>2</v>
      </c>
      <c r="O61" s="6" t="s">
        <v>40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7</v>
      </c>
      <c r="W61" s="6" t="s">
        <v>40</v>
      </c>
      <c r="X61" s="6">
        <v>0</v>
      </c>
      <c r="Y61" s="6">
        <v>0</v>
      </c>
      <c r="Z61" s="6">
        <v>15</v>
      </c>
      <c r="AA61" s="6" t="s">
        <v>107</v>
      </c>
      <c r="AB61" s="6">
        <v>0</v>
      </c>
      <c r="AC61" s="6">
        <v>0</v>
      </c>
      <c r="AD61" s="6">
        <v>71</v>
      </c>
      <c r="AE61" s="6">
        <v>16</v>
      </c>
      <c r="AF61" s="6">
        <v>271</v>
      </c>
      <c r="AG61" s="6">
        <v>62</v>
      </c>
      <c r="AH61" s="6">
        <v>436</v>
      </c>
      <c r="AI61" s="6">
        <v>100</v>
      </c>
      <c r="AJ61" s="6">
        <v>300</v>
      </c>
      <c r="AK61" s="6">
        <v>69</v>
      </c>
      <c r="AL61" s="6">
        <v>10</v>
      </c>
      <c r="AM61" s="6">
        <v>0</v>
      </c>
      <c r="AN61" s="6">
        <v>0</v>
      </c>
      <c r="AO61" s="6">
        <v>1</v>
      </c>
      <c r="AP61" s="6">
        <v>1</v>
      </c>
      <c r="AQ61" s="6">
        <v>6</v>
      </c>
    </row>
    <row r="62" spans="2:43" ht="108" x14ac:dyDescent="0.35">
      <c r="B62" s="6">
        <v>41</v>
      </c>
      <c r="C62" s="3" t="s">
        <v>108</v>
      </c>
      <c r="D62" s="6">
        <v>997</v>
      </c>
      <c r="E62" s="6">
        <v>401</v>
      </c>
      <c r="F62" s="6">
        <v>491</v>
      </c>
      <c r="G62" s="6">
        <v>105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1</v>
      </c>
      <c r="S62" s="6">
        <v>0.1</v>
      </c>
      <c r="T62" s="6">
        <v>2</v>
      </c>
      <c r="U62" s="6">
        <v>0.2</v>
      </c>
      <c r="V62" s="6">
        <v>0</v>
      </c>
      <c r="W62" s="6">
        <v>0</v>
      </c>
      <c r="X62" s="6">
        <v>0</v>
      </c>
      <c r="Y62" s="6">
        <v>0</v>
      </c>
      <c r="Z62" s="6">
        <v>21</v>
      </c>
      <c r="AA62" s="6">
        <v>2.1</v>
      </c>
      <c r="AB62" s="6">
        <v>0</v>
      </c>
      <c r="AC62" s="6">
        <v>0</v>
      </c>
      <c r="AD62" s="6">
        <v>15</v>
      </c>
      <c r="AE62" s="6">
        <v>1.5</v>
      </c>
      <c r="AF62" s="6">
        <v>857</v>
      </c>
      <c r="AG62" s="6">
        <v>86</v>
      </c>
      <c r="AH62" s="6">
        <v>175</v>
      </c>
      <c r="AI62" s="6">
        <v>18</v>
      </c>
      <c r="AJ62" s="6">
        <v>280</v>
      </c>
      <c r="AK62" s="6">
        <v>28</v>
      </c>
      <c r="AL62" s="6">
        <v>15</v>
      </c>
      <c r="AM62" s="6">
        <v>0</v>
      </c>
      <c r="AN62" s="6">
        <v>0</v>
      </c>
      <c r="AO62" s="6">
        <v>2</v>
      </c>
      <c r="AP62" s="6">
        <v>2</v>
      </c>
      <c r="AQ62" s="6">
        <v>9</v>
      </c>
    </row>
    <row r="63" spans="2:43" ht="72" x14ac:dyDescent="0.35">
      <c r="B63" s="6">
        <v>42</v>
      </c>
      <c r="C63" s="3" t="s">
        <v>109</v>
      </c>
      <c r="D63" s="6">
        <v>918</v>
      </c>
      <c r="E63" s="6">
        <v>389</v>
      </c>
      <c r="F63" s="6">
        <v>485</v>
      </c>
      <c r="G63" s="6">
        <v>45</v>
      </c>
      <c r="H63" s="6">
        <v>3</v>
      </c>
      <c r="I63" s="6" t="s">
        <v>57</v>
      </c>
      <c r="J63" s="6">
        <v>2</v>
      </c>
      <c r="K63" s="6" t="s">
        <v>70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 t="s">
        <v>103</v>
      </c>
      <c r="T63" s="6">
        <v>0</v>
      </c>
      <c r="U63" s="6">
        <v>0</v>
      </c>
      <c r="V63" s="6">
        <v>4</v>
      </c>
      <c r="W63" s="6" t="s">
        <v>102</v>
      </c>
      <c r="X63" s="6">
        <v>0</v>
      </c>
      <c r="Y63" s="6">
        <v>0</v>
      </c>
      <c r="Z63" s="6">
        <v>15</v>
      </c>
      <c r="AA63" s="6" t="s">
        <v>110</v>
      </c>
      <c r="AB63" s="6">
        <v>0</v>
      </c>
      <c r="AC63" s="6">
        <v>0</v>
      </c>
      <c r="AD63" s="6">
        <v>35</v>
      </c>
      <c r="AE63" s="6" t="s">
        <v>111</v>
      </c>
      <c r="AF63" s="6">
        <v>675</v>
      </c>
      <c r="AG63" s="6">
        <v>73</v>
      </c>
      <c r="AH63" s="6">
        <v>873</v>
      </c>
      <c r="AI63" s="6">
        <v>95</v>
      </c>
      <c r="AJ63" s="6">
        <v>918</v>
      </c>
      <c r="AK63" s="6">
        <v>100</v>
      </c>
      <c r="AL63" s="6">
        <v>5</v>
      </c>
      <c r="AM63" s="6">
        <v>1</v>
      </c>
      <c r="AN63" s="6">
        <v>1</v>
      </c>
      <c r="AO63" s="6">
        <v>1</v>
      </c>
      <c r="AP63" s="6">
        <v>3</v>
      </c>
      <c r="AQ63" s="6">
        <v>7</v>
      </c>
    </row>
    <row r="64" spans="2:43" ht="72" x14ac:dyDescent="0.35">
      <c r="B64" s="6">
        <v>43</v>
      </c>
      <c r="C64" s="3" t="s">
        <v>112</v>
      </c>
      <c r="D64" s="6">
        <v>215</v>
      </c>
      <c r="E64" s="6">
        <v>98</v>
      </c>
      <c r="F64" s="6">
        <v>88</v>
      </c>
      <c r="G64" s="6">
        <v>29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14</v>
      </c>
      <c r="AA64" s="6">
        <v>6</v>
      </c>
      <c r="AB64" s="6">
        <v>0</v>
      </c>
      <c r="AC64" s="6">
        <v>0</v>
      </c>
      <c r="AD64" s="6">
        <v>0</v>
      </c>
      <c r="AE64" s="6">
        <v>0</v>
      </c>
      <c r="AF64" s="6">
        <v>143</v>
      </c>
      <c r="AG64" s="6" t="s">
        <v>113</v>
      </c>
      <c r="AH64" s="6">
        <v>182</v>
      </c>
      <c r="AI64" s="6">
        <v>84</v>
      </c>
      <c r="AJ64" s="6">
        <v>26</v>
      </c>
      <c r="AK64" s="6">
        <v>12</v>
      </c>
      <c r="AL64" s="6">
        <v>0</v>
      </c>
      <c r="AM64" s="6">
        <v>0</v>
      </c>
      <c r="AN64" s="6"/>
      <c r="AO64" s="6">
        <v>0</v>
      </c>
      <c r="AP64" s="6"/>
      <c r="AQ64" s="6">
        <v>0</v>
      </c>
    </row>
    <row r="65" spans="2:43" ht="72" x14ac:dyDescent="0.35">
      <c r="B65" s="6">
        <v>44</v>
      </c>
      <c r="C65" s="3" t="s">
        <v>114</v>
      </c>
      <c r="D65" s="6">
        <v>275</v>
      </c>
      <c r="E65" s="6">
        <v>121</v>
      </c>
      <c r="F65" s="6">
        <v>139</v>
      </c>
      <c r="G65" s="6">
        <v>15</v>
      </c>
      <c r="H65" s="6">
        <v>1</v>
      </c>
      <c r="I65" s="6" t="s">
        <v>57</v>
      </c>
      <c r="J65" s="6">
        <v>1</v>
      </c>
      <c r="K65" s="6" t="s">
        <v>57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2</v>
      </c>
      <c r="W65" s="6" t="s">
        <v>71</v>
      </c>
      <c r="X65" s="6">
        <v>15</v>
      </c>
      <c r="Y65" s="6" t="s">
        <v>115</v>
      </c>
      <c r="Z65" s="6">
        <v>17</v>
      </c>
      <c r="AA65" s="6">
        <v>6</v>
      </c>
      <c r="AB65" s="6">
        <v>0</v>
      </c>
      <c r="AC65" s="6">
        <v>0</v>
      </c>
      <c r="AD65" s="6">
        <v>275</v>
      </c>
      <c r="AE65" s="6">
        <v>100</v>
      </c>
      <c r="AF65" s="6">
        <v>217</v>
      </c>
      <c r="AG65" s="6">
        <v>80</v>
      </c>
      <c r="AH65" s="6">
        <v>275</v>
      </c>
      <c r="AI65" s="6">
        <v>100</v>
      </c>
      <c r="AJ65" s="6">
        <v>26</v>
      </c>
      <c r="AK65" s="6">
        <v>9</v>
      </c>
      <c r="AL65" s="6">
        <v>8</v>
      </c>
      <c r="AM65" s="6">
        <v>0</v>
      </c>
      <c r="AN65" s="6">
        <v>0</v>
      </c>
      <c r="AO65" s="6">
        <v>1</v>
      </c>
      <c r="AP65" s="6">
        <v>1</v>
      </c>
      <c r="AQ65" s="6">
        <v>4</v>
      </c>
    </row>
    <row r="66" spans="2:43" ht="72" x14ac:dyDescent="0.35">
      <c r="B66" s="6">
        <v>45</v>
      </c>
      <c r="C66" s="3" t="s">
        <v>116</v>
      </c>
      <c r="D66" s="6">
        <v>532</v>
      </c>
      <c r="E66" s="6">
        <v>261</v>
      </c>
      <c r="F66" s="6">
        <v>236</v>
      </c>
      <c r="G66" s="6">
        <v>35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4</v>
      </c>
      <c r="S66" s="6" t="s">
        <v>117</v>
      </c>
      <c r="T66" s="6">
        <v>0</v>
      </c>
      <c r="U66" s="6">
        <v>0</v>
      </c>
      <c r="V66" s="6">
        <v>4</v>
      </c>
      <c r="W66" s="6" t="s">
        <v>39</v>
      </c>
      <c r="X66" s="6">
        <v>0</v>
      </c>
      <c r="Y66" s="6">
        <v>0</v>
      </c>
      <c r="Z66" s="6">
        <v>17</v>
      </c>
      <c r="AA66" s="6">
        <v>32</v>
      </c>
      <c r="AB66" s="6">
        <v>0</v>
      </c>
      <c r="AC66" s="6">
        <v>0</v>
      </c>
      <c r="AD66" s="6">
        <v>331</v>
      </c>
      <c r="AE66" s="6">
        <v>62</v>
      </c>
      <c r="AF66" s="6">
        <v>269</v>
      </c>
      <c r="AG66" s="6">
        <v>50</v>
      </c>
      <c r="AH66" s="6">
        <v>84</v>
      </c>
      <c r="AI66" s="6">
        <v>16</v>
      </c>
      <c r="AJ66" s="6">
        <v>266</v>
      </c>
      <c r="AK66" s="6">
        <v>50</v>
      </c>
      <c r="AL66" s="6">
        <v>1</v>
      </c>
      <c r="AM66" s="6">
        <v>0</v>
      </c>
      <c r="AN66" s="6">
        <v>0</v>
      </c>
      <c r="AO66" s="6">
        <v>1</v>
      </c>
      <c r="AP66" s="6">
        <v>1</v>
      </c>
      <c r="AQ66" s="6">
        <v>5</v>
      </c>
    </row>
    <row r="67" spans="2:43" ht="72" x14ac:dyDescent="0.35">
      <c r="B67" s="6">
        <v>46</v>
      </c>
      <c r="C67" s="3" t="s">
        <v>118</v>
      </c>
      <c r="D67" s="6">
        <v>207</v>
      </c>
      <c r="E67" s="6">
        <v>99</v>
      </c>
      <c r="F67" s="6">
        <v>98</v>
      </c>
      <c r="G67" s="6">
        <v>10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 t="s">
        <v>40</v>
      </c>
      <c r="X67" s="6">
        <v>0</v>
      </c>
      <c r="Y67" s="6">
        <v>0</v>
      </c>
      <c r="Z67" s="6">
        <v>27</v>
      </c>
      <c r="AA67" s="6">
        <v>13</v>
      </c>
      <c r="AB67" s="6">
        <v>0</v>
      </c>
      <c r="AC67" s="6">
        <v>0</v>
      </c>
      <c r="AD67" s="6">
        <v>35</v>
      </c>
      <c r="AE67" s="6">
        <v>17</v>
      </c>
      <c r="AF67" s="6">
        <v>158</v>
      </c>
      <c r="AG67" s="6">
        <v>76</v>
      </c>
      <c r="AH67" s="6">
        <v>203</v>
      </c>
      <c r="AI67" s="6">
        <v>98</v>
      </c>
      <c r="AJ67" s="6">
        <v>206</v>
      </c>
      <c r="AK67" s="6">
        <v>99</v>
      </c>
      <c r="AL67" s="6">
        <v>4</v>
      </c>
      <c r="AM67" s="6">
        <v>0</v>
      </c>
      <c r="AN67" s="6">
        <v>0</v>
      </c>
      <c r="AO67" s="6">
        <v>1</v>
      </c>
      <c r="AP67" s="6">
        <v>1</v>
      </c>
      <c r="AQ67" s="6">
        <v>6</v>
      </c>
    </row>
    <row r="68" spans="2:43" ht="72" x14ac:dyDescent="0.35">
      <c r="B68" s="6">
        <v>47</v>
      </c>
      <c r="C68" s="3" t="s">
        <v>119</v>
      </c>
      <c r="D68" s="6">
        <v>385</v>
      </c>
      <c r="E68" s="6">
        <v>184</v>
      </c>
      <c r="F68" s="6">
        <v>184</v>
      </c>
      <c r="G68" s="6">
        <v>17</v>
      </c>
      <c r="H68" s="6">
        <v>1</v>
      </c>
      <c r="I68" s="6" t="s">
        <v>120</v>
      </c>
      <c r="J68" s="6">
        <v>1</v>
      </c>
      <c r="K68" s="6" t="s">
        <v>120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S68" s="6" t="s">
        <v>120</v>
      </c>
      <c r="T68" s="6">
        <v>0</v>
      </c>
      <c r="U68" s="6">
        <v>0</v>
      </c>
      <c r="V68" s="6">
        <v>5</v>
      </c>
      <c r="W68" s="6" t="s">
        <v>69</v>
      </c>
      <c r="X68" s="6">
        <v>15</v>
      </c>
      <c r="Y68" s="6" t="s">
        <v>121</v>
      </c>
      <c r="Z68" s="6">
        <v>15</v>
      </c>
      <c r="AA68" s="6" t="s">
        <v>121</v>
      </c>
      <c r="AB68" s="6">
        <v>0</v>
      </c>
      <c r="AC68" s="6">
        <v>0</v>
      </c>
      <c r="AD68" s="6">
        <v>0</v>
      </c>
      <c r="AE68" s="6">
        <v>0</v>
      </c>
      <c r="AF68" s="6">
        <v>90</v>
      </c>
      <c r="AG68" s="6" t="s">
        <v>122</v>
      </c>
      <c r="AH68" s="6">
        <v>182</v>
      </c>
      <c r="AI68" s="6" t="s">
        <v>123</v>
      </c>
      <c r="AJ68" s="6">
        <v>385</v>
      </c>
      <c r="AK68" s="6">
        <v>100</v>
      </c>
      <c r="AL68" s="6">
        <v>18</v>
      </c>
      <c r="AM68" s="6">
        <v>1</v>
      </c>
      <c r="AN68" s="6">
        <v>1</v>
      </c>
      <c r="AO68" s="6">
        <v>0</v>
      </c>
      <c r="AP68" s="6">
        <v>0</v>
      </c>
      <c r="AQ68" s="6">
        <v>0</v>
      </c>
    </row>
    <row r="69" spans="2:43" ht="72" x14ac:dyDescent="0.35">
      <c r="B69" s="6">
        <v>48</v>
      </c>
      <c r="C69" s="3" t="s">
        <v>124</v>
      </c>
      <c r="D69" s="6">
        <v>598</v>
      </c>
      <c r="E69" s="6">
        <v>303</v>
      </c>
      <c r="F69" s="6">
        <v>266</v>
      </c>
      <c r="G69" s="6">
        <v>29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16</v>
      </c>
      <c r="AA69" s="6" t="s">
        <v>125</v>
      </c>
      <c r="AB69" s="6">
        <v>0</v>
      </c>
      <c r="AC69" s="6">
        <v>0</v>
      </c>
      <c r="AD69" s="6">
        <v>25</v>
      </c>
      <c r="AE69" s="6" t="s">
        <v>126</v>
      </c>
      <c r="AF69" s="6">
        <v>382</v>
      </c>
      <c r="AG69" s="6">
        <v>64</v>
      </c>
      <c r="AH69" s="6">
        <v>101</v>
      </c>
      <c r="AI69" s="6">
        <v>17</v>
      </c>
      <c r="AJ69" s="6">
        <v>42</v>
      </c>
      <c r="AK69" s="6">
        <v>7</v>
      </c>
      <c r="AL69" s="6">
        <v>0</v>
      </c>
      <c r="AM69" s="6">
        <v>0</v>
      </c>
      <c r="AN69" s="6">
        <v>0</v>
      </c>
      <c r="AO69" s="6">
        <v>1</v>
      </c>
      <c r="AP69" s="6">
        <v>1</v>
      </c>
      <c r="AQ69" s="6">
        <v>10</v>
      </c>
    </row>
    <row r="70" spans="2:43" ht="90" x14ac:dyDescent="0.35">
      <c r="B70" s="6">
        <v>49</v>
      </c>
      <c r="C70" s="3" t="s">
        <v>127</v>
      </c>
      <c r="D70" s="6">
        <v>144</v>
      </c>
      <c r="E70" s="6">
        <v>57</v>
      </c>
      <c r="F70" s="6">
        <v>69</v>
      </c>
      <c r="G70" s="6">
        <v>11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3</v>
      </c>
      <c r="W70" s="6">
        <v>2</v>
      </c>
      <c r="X70" s="6">
        <v>1</v>
      </c>
      <c r="Y70" s="6">
        <v>1</v>
      </c>
      <c r="Z70" s="6">
        <v>19</v>
      </c>
      <c r="AA70" s="6">
        <v>13</v>
      </c>
      <c r="AB70" s="6">
        <v>0</v>
      </c>
      <c r="AC70" s="6">
        <v>0</v>
      </c>
      <c r="AD70" s="6">
        <v>32</v>
      </c>
      <c r="AE70" s="6">
        <v>22</v>
      </c>
      <c r="AF70" s="6">
        <v>140</v>
      </c>
      <c r="AG70" s="6">
        <v>97</v>
      </c>
      <c r="AH70" s="6">
        <v>144</v>
      </c>
      <c r="AI70" s="6">
        <v>100</v>
      </c>
      <c r="AJ70" s="6">
        <v>144</v>
      </c>
      <c r="AK70" s="6">
        <v>100</v>
      </c>
      <c r="AL70" s="6">
        <v>11</v>
      </c>
      <c r="AM70" s="6">
        <v>0</v>
      </c>
      <c r="AN70" s="6">
        <v>0</v>
      </c>
      <c r="AO70" s="6">
        <v>1</v>
      </c>
      <c r="AP70" s="6">
        <v>1</v>
      </c>
      <c r="AQ70" s="6">
        <v>2</v>
      </c>
    </row>
    <row r="71" spans="2:43" ht="90" x14ac:dyDescent="0.35">
      <c r="B71" s="6">
        <v>50</v>
      </c>
      <c r="C71" s="3" t="s">
        <v>128</v>
      </c>
      <c r="D71" s="6">
        <v>285</v>
      </c>
      <c r="E71" s="6">
        <v>116</v>
      </c>
      <c r="F71" s="6">
        <v>146</v>
      </c>
      <c r="G71" s="13">
        <v>23</v>
      </c>
      <c r="H71" s="13">
        <v>2</v>
      </c>
      <c r="I71" s="13">
        <v>0.7</v>
      </c>
      <c r="J71" s="13">
        <v>2</v>
      </c>
      <c r="K71" s="13">
        <v>0.7</v>
      </c>
      <c r="L71" s="13">
        <v>0</v>
      </c>
      <c r="M71" s="13">
        <v>0</v>
      </c>
      <c r="N71" s="13">
        <v>2</v>
      </c>
      <c r="O71" s="13">
        <v>0.7</v>
      </c>
      <c r="P71" s="13">
        <v>2</v>
      </c>
      <c r="Q71" s="13">
        <v>0.7</v>
      </c>
      <c r="R71" s="13">
        <v>1</v>
      </c>
      <c r="S71" s="13">
        <v>0.4</v>
      </c>
      <c r="T71" s="6">
        <v>0</v>
      </c>
      <c r="U71" s="6">
        <v>0</v>
      </c>
      <c r="V71" s="6">
        <v>1</v>
      </c>
      <c r="W71" s="6">
        <v>0.4</v>
      </c>
      <c r="X71" s="6">
        <v>0</v>
      </c>
      <c r="Y71" s="6">
        <v>0</v>
      </c>
      <c r="Z71" s="6">
        <v>12</v>
      </c>
      <c r="AA71" s="6">
        <v>4</v>
      </c>
      <c r="AB71" s="6">
        <v>0</v>
      </c>
      <c r="AC71" s="6">
        <v>0</v>
      </c>
      <c r="AD71" s="6">
        <v>15</v>
      </c>
      <c r="AE71" s="6">
        <v>5</v>
      </c>
      <c r="AF71" s="6">
        <v>205</v>
      </c>
      <c r="AG71" s="6">
        <v>72</v>
      </c>
      <c r="AH71" s="6">
        <v>275</v>
      </c>
      <c r="AI71" s="6">
        <v>96</v>
      </c>
      <c r="AJ71" s="6">
        <v>16</v>
      </c>
      <c r="AK71" s="6">
        <v>6</v>
      </c>
      <c r="AL71" s="6">
        <v>0</v>
      </c>
      <c r="AM71" s="6">
        <v>0</v>
      </c>
      <c r="AN71" s="6">
        <v>0</v>
      </c>
      <c r="AO71" s="6">
        <v>1</v>
      </c>
      <c r="AP71" s="6">
        <v>1</v>
      </c>
      <c r="AQ71" s="6">
        <v>4</v>
      </c>
    </row>
    <row r="72" spans="2:43" ht="72" x14ac:dyDescent="0.35">
      <c r="B72" s="6">
        <v>51</v>
      </c>
      <c r="C72" s="3" t="s">
        <v>129</v>
      </c>
      <c r="D72" s="6">
        <v>679</v>
      </c>
      <c r="E72" s="6">
        <v>294</v>
      </c>
      <c r="F72" s="6">
        <v>340</v>
      </c>
      <c r="G72" s="6">
        <v>45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2</v>
      </c>
      <c r="W72" s="6">
        <v>0.3</v>
      </c>
      <c r="X72" s="6">
        <v>679</v>
      </c>
      <c r="Y72" s="6">
        <v>100</v>
      </c>
      <c r="Z72" s="6">
        <v>15</v>
      </c>
      <c r="AA72" s="6" t="s">
        <v>70</v>
      </c>
      <c r="AB72" s="6">
        <v>0</v>
      </c>
      <c r="AC72" s="6">
        <v>0</v>
      </c>
      <c r="AD72" s="6">
        <v>679</v>
      </c>
      <c r="AE72" s="6">
        <v>100</v>
      </c>
      <c r="AF72" s="6">
        <v>458</v>
      </c>
      <c r="AG72" s="6">
        <v>67</v>
      </c>
      <c r="AH72" s="6">
        <v>26</v>
      </c>
      <c r="AI72" s="6" t="s">
        <v>57</v>
      </c>
      <c r="AJ72" s="6">
        <v>679</v>
      </c>
      <c r="AK72" s="6">
        <v>100</v>
      </c>
      <c r="AL72" s="6">
        <v>3</v>
      </c>
      <c r="AM72" s="6">
        <v>1</v>
      </c>
      <c r="AN72" s="6">
        <v>1</v>
      </c>
      <c r="AO72" s="6">
        <v>2</v>
      </c>
      <c r="AP72" s="6">
        <v>3</v>
      </c>
      <c r="AQ72" s="6">
        <v>4</v>
      </c>
    </row>
    <row r="73" spans="2:43" ht="126" x14ac:dyDescent="0.35">
      <c r="B73" s="6">
        <v>52</v>
      </c>
      <c r="C73" s="3" t="s">
        <v>130</v>
      </c>
      <c r="D73" s="6">
        <v>349</v>
      </c>
      <c r="E73" s="6">
        <v>156</v>
      </c>
      <c r="F73" s="6">
        <v>193</v>
      </c>
      <c r="G73" s="6">
        <v>0</v>
      </c>
      <c r="H73" s="6">
        <v>1</v>
      </c>
      <c r="I73" s="6" t="s">
        <v>107</v>
      </c>
      <c r="J73" s="6">
        <v>1</v>
      </c>
      <c r="K73" s="6" t="s">
        <v>107</v>
      </c>
      <c r="L73" s="6">
        <v>0</v>
      </c>
      <c r="M73" s="6">
        <v>0</v>
      </c>
      <c r="N73" s="6">
        <v>1</v>
      </c>
      <c r="O73" s="6" t="s">
        <v>107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</v>
      </c>
      <c r="W73" s="6" t="s">
        <v>107</v>
      </c>
      <c r="X73" s="6">
        <v>0</v>
      </c>
      <c r="Y73" s="6">
        <v>0</v>
      </c>
      <c r="Z73" s="6">
        <v>21</v>
      </c>
      <c r="AA73" s="6">
        <v>6</v>
      </c>
      <c r="AB73" s="6">
        <v>0</v>
      </c>
      <c r="AC73" s="6">
        <v>0</v>
      </c>
      <c r="AD73" s="6">
        <v>34</v>
      </c>
      <c r="AE73" s="6" t="s">
        <v>131</v>
      </c>
      <c r="AF73" s="6">
        <v>120</v>
      </c>
      <c r="AG73" s="6">
        <v>34</v>
      </c>
      <c r="AH73" s="6">
        <v>349</v>
      </c>
      <c r="AI73" s="6">
        <v>100</v>
      </c>
      <c r="AJ73" s="6">
        <v>41</v>
      </c>
      <c r="AK73" s="6">
        <v>12</v>
      </c>
      <c r="AL73" s="6">
        <v>2</v>
      </c>
      <c r="AM73" s="6">
        <v>0</v>
      </c>
      <c r="AN73" s="6">
        <v>0</v>
      </c>
      <c r="AO73" s="6">
        <v>1</v>
      </c>
      <c r="AP73" s="6">
        <v>1</v>
      </c>
      <c r="AQ73" s="6">
        <v>1</v>
      </c>
    </row>
    <row r="74" spans="2:43" ht="72" x14ac:dyDescent="0.35">
      <c r="B74" s="6">
        <v>53</v>
      </c>
      <c r="C74" s="3" t="s">
        <v>132</v>
      </c>
      <c r="D74" s="6">
        <v>872</v>
      </c>
      <c r="E74" s="6">
        <v>375</v>
      </c>
      <c r="F74" s="6">
        <v>442</v>
      </c>
      <c r="G74" s="6">
        <v>55</v>
      </c>
      <c r="H74" s="6">
        <v>1</v>
      </c>
      <c r="I74" s="6" t="s">
        <v>103</v>
      </c>
      <c r="J74" s="6">
        <v>1</v>
      </c>
      <c r="K74" s="6" t="s">
        <v>103</v>
      </c>
      <c r="L74" s="6">
        <v>0</v>
      </c>
      <c r="M74" s="6">
        <v>0</v>
      </c>
      <c r="N74" s="6">
        <v>1</v>
      </c>
      <c r="O74" s="6" t="s">
        <v>103</v>
      </c>
      <c r="P74" s="6">
        <v>0</v>
      </c>
      <c r="Q74" s="6">
        <v>0</v>
      </c>
      <c r="R74" s="6">
        <v>1</v>
      </c>
      <c r="S74" s="6" t="s">
        <v>103</v>
      </c>
      <c r="T74" s="6">
        <v>3</v>
      </c>
      <c r="U74" s="6" t="s">
        <v>57</v>
      </c>
      <c r="V74" s="6">
        <v>2</v>
      </c>
      <c r="W74" s="6" t="s">
        <v>70</v>
      </c>
      <c r="X74" s="6">
        <v>0</v>
      </c>
      <c r="Y74" s="6">
        <v>0</v>
      </c>
      <c r="Z74" s="6">
        <v>29</v>
      </c>
      <c r="AA74" s="6" t="s">
        <v>133</v>
      </c>
      <c r="AB74" s="6">
        <v>0</v>
      </c>
      <c r="AC74" s="6">
        <v>0</v>
      </c>
      <c r="AD74" s="6">
        <v>0</v>
      </c>
      <c r="AE74" s="6">
        <v>0</v>
      </c>
      <c r="AF74" s="6">
        <v>30</v>
      </c>
      <c r="AG74" s="6" t="s">
        <v>134</v>
      </c>
      <c r="AH74" s="6">
        <v>0</v>
      </c>
      <c r="AI74" s="6">
        <v>0</v>
      </c>
      <c r="AJ74" s="6">
        <v>118</v>
      </c>
      <c r="AK74" s="6" t="s">
        <v>135</v>
      </c>
      <c r="AL74" s="6">
        <v>0</v>
      </c>
      <c r="AM74" s="6">
        <v>2</v>
      </c>
      <c r="AN74" s="6">
        <v>0</v>
      </c>
      <c r="AO74" s="6">
        <v>0</v>
      </c>
      <c r="AP74" s="6">
        <v>0</v>
      </c>
      <c r="AQ74" s="6">
        <v>18</v>
      </c>
    </row>
    <row r="75" spans="2:43" ht="72" x14ac:dyDescent="0.35">
      <c r="B75" s="6">
        <v>54</v>
      </c>
      <c r="C75" s="3" t="s">
        <v>136</v>
      </c>
      <c r="D75" s="6">
        <v>704</v>
      </c>
      <c r="E75" s="6">
        <v>296</v>
      </c>
      <c r="F75" s="6">
        <v>347</v>
      </c>
      <c r="G75" s="6">
        <v>61</v>
      </c>
      <c r="H75" s="6">
        <v>4</v>
      </c>
      <c r="I75" s="6" t="s">
        <v>40</v>
      </c>
      <c r="J75" s="6">
        <v>4</v>
      </c>
      <c r="K75" s="6" t="s">
        <v>40</v>
      </c>
      <c r="L75" s="6">
        <v>0</v>
      </c>
      <c r="M75" s="6">
        <v>0</v>
      </c>
      <c r="N75" s="6">
        <v>0</v>
      </c>
      <c r="O75" s="6">
        <v>0</v>
      </c>
      <c r="P75" s="6">
        <v>4</v>
      </c>
      <c r="Q75" s="6" t="s">
        <v>40</v>
      </c>
      <c r="R75" s="6">
        <v>1</v>
      </c>
      <c r="S75" s="6" t="s">
        <v>103</v>
      </c>
      <c r="T75" s="6">
        <v>0</v>
      </c>
      <c r="U75" s="6">
        <v>0</v>
      </c>
      <c r="V75" s="6">
        <v>3</v>
      </c>
      <c r="W75" s="6" t="s">
        <v>102</v>
      </c>
      <c r="X75" s="6">
        <v>38</v>
      </c>
      <c r="Y75" s="6">
        <v>5</v>
      </c>
      <c r="Z75" s="6">
        <v>18</v>
      </c>
      <c r="AA75" s="6">
        <v>3</v>
      </c>
      <c r="AB75" s="6">
        <v>0</v>
      </c>
      <c r="AC75" s="6">
        <v>0</v>
      </c>
      <c r="AD75" s="6">
        <v>0</v>
      </c>
      <c r="AE75" s="6">
        <v>0</v>
      </c>
      <c r="AF75" s="6">
        <v>125</v>
      </c>
      <c r="AG75" s="6">
        <v>18</v>
      </c>
      <c r="AH75" s="6">
        <v>297</v>
      </c>
      <c r="AI75" s="6">
        <v>42</v>
      </c>
      <c r="AJ75" s="6">
        <v>548</v>
      </c>
      <c r="AK75" s="6">
        <v>78</v>
      </c>
      <c r="AL75" s="6">
        <v>43</v>
      </c>
      <c r="AM75" s="6">
        <v>1</v>
      </c>
      <c r="AN75" s="6">
        <v>2</v>
      </c>
      <c r="AO75" s="6">
        <v>0</v>
      </c>
      <c r="AP75" s="6">
        <v>0</v>
      </c>
      <c r="AQ75" s="6">
        <v>12</v>
      </c>
    </row>
    <row r="76" spans="2:43" ht="72" x14ac:dyDescent="0.35">
      <c r="B76" s="6">
        <v>55</v>
      </c>
      <c r="C76" s="3" t="s">
        <v>137</v>
      </c>
      <c r="D76" s="6">
        <v>1009</v>
      </c>
      <c r="E76" s="6">
        <v>416</v>
      </c>
      <c r="F76" s="6">
        <v>537</v>
      </c>
      <c r="G76" s="6">
        <v>56</v>
      </c>
      <c r="H76" s="6">
        <v>2</v>
      </c>
      <c r="I76" s="6" t="s">
        <v>70</v>
      </c>
      <c r="J76" s="6">
        <v>2</v>
      </c>
      <c r="K76" s="6" t="s">
        <v>70</v>
      </c>
      <c r="L76" s="6">
        <v>0</v>
      </c>
      <c r="M76" s="6">
        <v>0</v>
      </c>
      <c r="N76" s="6">
        <v>1</v>
      </c>
      <c r="O76" s="6" t="s">
        <v>103</v>
      </c>
      <c r="P76" s="6">
        <v>1</v>
      </c>
      <c r="Q76" s="6" t="s">
        <v>103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3</v>
      </c>
      <c r="Y76" s="6" t="s">
        <v>138</v>
      </c>
      <c r="Z76" s="6">
        <v>37</v>
      </c>
      <c r="AA76" s="6" t="s">
        <v>139</v>
      </c>
      <c r="AB76" s="6">
        <v>3</v>
      </c>
      <c r="AC76" s="6" t="s">
        <v>57</v>
      </c>
      <c r="AD76" s="6">
        <v>134</v>
      </c>
      <c r="AE76" s="6" t="s">
        <v>140</v>
      </c>
      <c r="AF76" s="6">
        <v>483</v>
      </c>
      <c r="AG76" s="6" t="s">
        <v>141</v>
      </c>
      <c r="AH76" s="6">
        <v>416</v>
      </c>
      <c r="AI76" s="6" t="s">
        <v>142</v>
      </c>
      <c r="AJ76" s="6">
        <v>968</v>
      </c>
      <c r="AK76" s="6">
        <v>96</v>
      </c>
      <c r="AL76" s="6">
        <v>0</v>
      </c>
      <c r="AM76" s="6">
        <v>1</v>
      </c>
      <c r="AN76" s="6">
        <v>1</v>
      </c>
      <c r="AO76" s="6">
        <v>1</v>
      </c>
      <c r="AP76" s="6">
        <v>1</v>
      </c>
      <c r="AQ76" s="6">
        <v>13</v>
      </c>
    </row>
    <row r="77" spans="2:43" ht="72" x14ac:dyDescent="0.35">
      <c r="B77" s="6">
        <v>56</v>
      </c>
      <c r="C77" s="3" t="s">
        <v>143</v>
      </c>
      <c r="D77" s="6">
        <v>179</v>
      </c>
      <c r="E77" s="6">
        <v>0</v>
      </c>
      <c r="F77" s="6">
        <v>152</v>
      </c>
      <c r="G77" s="6">
        <v>27</v>
      </c>
      <c r="H77" s="6">
        <v>3</v>
      </c>
      <c r="I77" s="6" t="s">
        <v>144</v>
      </c>
      <c r="J77" s="6">
        <v>1</v>
      </c>
      <c r="K77" s="6" t="s">
        <v>96</v>
      </c>
      <c r="L77" s="6">
        <v>0</v>
      </c>
      <c r="M77" s="6">
        <v>0</v>
      </c>
      <c r="N77" s="6">
        <v>2</v>
      </c>
      <c r="O77" s="6">
        <v>1</v>
      </c>
      <c r="P77" s="6">
        <v>0</v>
      </c>
      <c r="Q77" s="6">
        <v>0</v>
      </c>
      <c r="R77" s="6">
        <v>4</v>
      </c>
      <c r="S77" s="6">
        <v>2</v>
      </c>
      <c r="T77" s="6">
        <v>1</v>
      </c>
      <c r="U77" s="6" t="s">
        <v>96</v>
      </c>
      <c r="V77" s="6">
        <v>0</v>
      </c>
      <c r="W77" s="6">
        <v>0</v>
      </c>
      <c r="X77" s="6">
        <v>30</v>
      </c>
      <c r="Y77" s="6">
        <v>17</v>
      </c>
      <c r="Z77" s="6">
        <v>70</v>
      </c>
      <c r="AA77" s="6">
        <v>39</v>
      </c>
      <c r="AB77" s="6">
        <v>0</v>
      </c>
      <c r="AC77" s="6">
        <v>0</v>
      </c>
      <c r="AD77" s="6">
        <v>179</v>
      </c>
      <c r="AE77" s="6">
        <v>100</v>
      </c>
      <c r="AF77" s="6">
        <v>179</v>
      </c>
      <c r="AG77" s="6">
        <v>100</v>
      </c>
      <c r="AH77" s="6">
        <v>170</v>
      </c>
      <c r="AI77" s="6">
        <v>100</v>
      </c>
      <c r="AJ77" s="6">
        <v>179</v>
      </c>
      <c r="AK77" s="6">
        <v>100</v>
      </c>
      <c r="AL77" s="6">
        <v>2</v>
      </c>
      <c r="AM77" s="6">
        <v>0</v>
      </c>
      <c r="AN77" s="6">
        <v>0</v>
      </c>
      <c r="AO77" s="6">
        <v>0</v>
      </c>
      <c r="AP77" s="6">
        <v>0</v>
      </c>
      <c r="AQ77" s="6">
        <v>6</v>
      </c>
    </row>
    <row r="78" spans="2:43" x14ac:dyDescent="0.35">
      <c r="B78" s="96" t="s">
        <v>46</v>
      </c>
      <c r="C78" s="97"/>
      <c r="D78" s="18">
        <f t="shared" ref="D78:AQ78" si="3">SUM(D59:D77)</f>
        <v>10532</v>
      </c>
      <c r="E78" s="18">
        <f t="shared" si="3"/>
        <v>4462</v>
      </c>
      <c r="F78" s="18">
        <f t="shared" si="3"/>
        <v>5324</v>
      </c>
      <c r="G78" s="18">
        <f t="shared" si="3"/>
        <v>740</v>
      </c>
      <c r="H78" s="18">
        <f t="shared" si="3"/>
        <v>32</v>
      </c>
      <c r="I78" s="18">
        <f t="shared" si="3"/>
        <v>1.4</v>
      </c>
      <c r="J78" s="18">
        <f t="shared" si="3"/>
        <v>25</v>
      </c>
      <c r="K78" s="18">
        <f t="shared" si="3"/>
        <v>0.7</v>
      </c>
      <c r="L78" s="18">
        <f t="shared" si="3"/>
        <v>4</v>
      </c>
      <c r="M78" s="18">
        <f t="shared" si="3"/>
        <v>0</v>
      </c>
      <c r="N78" s="18">
        <f t="shared" si="3"/>
        <v>11</v>
      </c>
      <c r="O78" s="18">
        <f t="shared" si="3"/>
        <v>1.7</v>
      </c>
      <c r="P78" s="18">
        <f t="shared" si="3"/>
        <v>8</v>
      </c>
      <c r="Q78" s="18">
        <f t="shared" si="3"/>
        <v>0.7</v>
      </c>
      <c r="R78" s="18">
        <f t="shared" si="3"/>
        <v>17</v>
      </c>
      <c r="S78" s="18">
        <f t="shared" si="3"/>
        <v>2.5</v>
      </c>
      <c r="T78" s="18">
        <f t="shared" si="3"/>
        <v>6</v>
      </c>
      <c r="U78" s="18">
        <f t="shared" si="3"/>
        <v>0.2</v>
      </c>
      <c r="V78" s="18">
        <f t="shared" si="3"/>
        <v>46</v>
      </c>
      <c r="W78" s="18">
        <f t="shared" si="3"/>
        <v>2.6999999999999997</v>
      </c>
      <c r="X78" s="18">
        <f t="shared" si="3"/>
        <v>1596</v>
      </c>
      <c r="Y78" s="18">
        <f t="shared" si="3"/>
        <v>123</v>
      </c>
      <c r="Z78" s="18">
        <f t="shared" si="3"/>
        <v>437</v>
      </c>
      <c r="AA78" s="18">
        <f t="shared" si="3"/>
        <v>126.1</v>
      </c>
      <c r="AB78" s="18">
        <f t="shared" si="3"/>
        <v>13</v>
      </c>
      <c r="AC78" s="18">
        <f t="shared" si="3"/>
        <v>1</v>
      </c>
      <c r="AD78" s="18">
        <f t="shared" si="3"/>
        <v>1901</v>
      </c>
      <c r="AE78" s="18">
        <f t="shared" si="3"/>
        <v>423.5</v>
      </c>
      <c r="AF78" s="18">
        <f t="shared" si="3"/>
        <v>5195</v>
      </c>
      <c r="AG78" s="18">
        <f t="shared" si="3"/>
        <v>924</v>
      </c>
      <c r="AH78" s="18">
        <f t="shared" si="3"/>
        <v>5499</v>
      </c>
      <c r="AI78" s="18">
        <f t="shared" si="3"/>
        <v>1118</v>
      </c>
      <c r="AJ78" s="18">
        <f t="shared" si="3"/>
        <v>5809</v>
      </c>
      <c r="AK78" s="18">
        <f t="shared" si="3"/>
        <v>1039</v>
      </c>
      <c r="AL78" s="18">
        <f t="shared" si="3"/>
        <v>127</v>
      </c>
      <c r="AM78" s="18">
        <f t="shared" si="3"/>
        <v>8</v>
      </c>
      <c r="AN78" s="18">
        <f t="shared" si="3"/>
        <v>7</v>
      </c>
      <c r="AO78" s="18">
        <f t="shared" si="3"/>
        <v>17</v>
      </c>
      <c r="AP78" s="18">
        <f t="shared" si="3"/>
        <v>21</v>
      </c>
      <c r="AQ78" s="18">
        <f t="shared" si="3"/>
        <v>125</v>
      </c>
    </row>
    <row r="79" spans="2:43" x14ac:dyDescent="0.35">
      <c r="B79" s="98" t="s">
        <v>145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</row>
    <row r="80" spans="2:43" ht="108" x14ac:dyDescent="0.35">
      <c r="B80" s="6">
        <v>57</v>
      </c>
      <c r="C80" s="3" t="s">
        <v>146</v>
      </c>
      <c r="D80" s="22">
        <v>503</v>
      </c>
      <c r="E80" s="22">
        <v>192</v>
      </c>
      <c r="F80" s="22">
        <v>282</v>
      </c>
      <c r="G80" s="22">
        <v>29</v>
      </c>
      <c r="H80" s="22">
        <v>1</v>
      </c>
      <c r="I80" s="22">
        <v>0.19800000000000001</v>
      </c>
      <c r="J80" s="22">
        <v>30</v>
      </c>
      <c r="K80" s="22">
        <v>0.02</v>
      </c>
      <c r="L80" s="22">
        <v>0</v>
      </c>
      <c r="M80" s="22">
        <v>4.58</v>
      </c>
      <c r="N80" s="22">
        <v>1</v>
      </c>
      <c r="O80" s="22">
        <v>0.82220000000000004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0.69799999999999995</v>
      </c>
      <c r="V80" s="22">
        <v>5</v>
      </c>
      <c r="W80" s="22">
        <v>0.9</v>
      </c>
      <c r="X80" s="22">
        <v>0</v>
      </c>
      <c r="Y80" s="22">
        <v>0</v>
      </c>
      <c r="Z80" s="22">
        <v>4</v>
      </c>
      <c r="AA80" s="22">
        <v>0.7</v>
      </c>
      <c r="AB80" s="22">
        <v>10</v>
      </c>
      <c r="AC80" s="22">
        <v>1.98</v>
      </c>
      <c r="AD80" s="22">
        <v>447</v>
      </c>
      <c r="AE80" s="22">
        <v>88</v>
      </c>
      <c r="AF80" s="22">
        <v>325</v>
      </c>
      <c r="AG80" s="22">
        <v>65</v>
      </c>
      <c r="AH80" s="22">
        <v>503</v>
      </c>
      <c r="AI80" s="22">
        <v>100</v>
      </c>
      <c r="AJ80" s="22">
        <v>503</v>
      </c>
      <c r="AK80" s="22">
        <v>100</v>
      </c>
      <c r="AL80" s="22">
        <v>3</v>
      </c>
      <c r="AM80" s="22">
        <v>0</v>
      </c>
      <c r="AN80" s="22">
        <v>0</v>
      </c>
      <c r="AO80" s="22">
        <v>1</v>
      </c>
      <c r="AP80" s="22">
        <v>1</v>
      </c>
      <c r="AQ80" s="22">
        <v>6</v>
      </c>
    </row>
    <row r="81" spans="2:43" ht="54" x14ac:dyDescent="0.35">
      <c r="B81" s="6">
        <v>58</v>
      </c>
      <c r="C81" s="3" t="s">
        <v>147</v>
      </c>
      <c r="D81" s="22">
        <v>777</v>
      </c>
      <c r="E81" s="22">
        <v>311</v>
      </c>
      <c r="F81" s="22">
        <v>376</v>
      </c>
      <c r="G81" s="22">
        <v>90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1</v>
      </c>
      <c r="O81" s="22">
        <v>0.128</v>
      </c>
      <c r="P81" s="22">
        <v>0</v>
      </c>
      <c r="Q81" s="22">
        <v>0</v>
      </c>
      <c r="R81" s="22">
        <v>0</v>
      </c>
      <c r="S81" s="22">
        <v>0</v>
      </c>
      <c r="T81" s="22">
        <v>1</v>
      </c>
      <c r="U81" s="22">
        <v>0.128</v>
      </c>
      <c r="V81" s="22">
        <v>7</v>
      </c>
      <c r="W81" s="22">
        <v>0.128</v>
      </c>
      <c r="X81" s="22">
        <v>21</v>
      </c>
      <c r="Y81" s="22">
        <v>2.7</v>
      </c>
      <c r="Z81" s="22">
        <v>0</v>
      </c>
      <c r="AA81" s="22">
        <v>0</v>
      </c>
      <c r="AB81" s="22">
        <v>3</v>
      </c>
      <c r="AC81" s="22">
        <v>0.38</v>
      </c>
      <c r="AD81" s="22">
        <v>11</v>
      </c>
      <c r="AE81" s="22">
        <v>1.41</v>
      </c>
      <c r="AF81" s="22">
        <v>753</v>
      </c>
      <c r="AG81" s="22">
        <v>99</v>
      </c>
      <c r="AH81" s="22">
        <v>777</v>
      </c>
      <c r="AI81" s="22">
        <v>100</v>
      </c>
      <c r="AJ81" s="22">
        <v>417</v>
      </c>
      <c r="AK81" s="22">
        <v>53</v>
      </c>
      <c r="AL81" s="22">
        <v>7</v>
      </c>
      <c r="AM81" s="22">
        <v>0</v>
      </c>
      <c r="AN81" s="22">
        <v>0</v>
      </c>
      <c r="AO81" s="22">
        <v>2</v>
      </c>
      <c r="AP81" s="22">
        <v>2</v>
      </c>
      <c r="AQ81" s="22">
        <v>4</v>
      </c>
    </row>
    <row r="82" spans="2:43" ht="108" x14ac:dyDescent="0.35">
      <c r="B82" s="6">
        <v>59</v>
      </c>
      <c r="C82" s="3" t="s">
        <v>148</v>
      </c>
      <c r="D82" s="6">
        <v>1018</v>
      </c>
      <c r="E82" s="6">
        <v>461</v>
      </c>
      <c r="F82" s="6">
        <v>453</v>
      </c>
      <c r="G82" s="13">
        <v>104</v>
      </c>
      <c r="H82" s="13">
        <v>3</v>
      </c>
      <c r="I82" s="13">
        <v>0.28000000000000003</v>
      </c>
      <c r="J82" s="13">
        <v>2</v>
      </c>
      <c r="K82" s="13">
        <v>0.19</v>
      </c>
      <c r="L82" s="6">
        <v>3</v>
      </c>
      <c r="M82" s="6">
        <v>0.28000000000000003</v>
      </c>
      <c r="N82" s="22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</v>
      </c>
      <c r="U82" s="6">
        <v>0.09</v>
      </c>
      <c r="V82" s="22">
        <v>21</v>
      </c>
      <c r="W82" s="6">
        <v>2.06</v>
      </c>
      <c r="X82" s="6">
        <v>15</v>
      </c>
      <c r="Y82" s="6">
        <v>1</v>
      </c>
      <c r="Z82" s="6">
        <v>20</v>
      </c>
      <c r="AA82" s="6">
        <v>0.9</v>
      </c>
      <c r="AB82" s="6">
        <v>0</v>
      </c>
      <c r="AC82" s="6">
        <v>0</v>
      </c>
      <c r="AD82" s="6">
        <v>620</v>
      </c>
      <c r="AE82" s="6">
        <v>59</v>
      </c>
      <c r="AF82" s="6">
        <v>575</v>
      </c>
      <c r="AG82" s="24">
        <v>55</v>
      </c>
      <c r="AH82" s="6">
        <v>990</v>
      </c>
      <c r="AI82" s="6">
        <v>94</v>
      </c>
      <c r="AJ82" s="6">
        <v>980</v>
      </c>
      <c r="AK82" s="6">
        <v>93</v>
      </c>
      <c r="AL82" s="6">
        <v>11</v>
      </c>
      <c r="AM82" s="6">
        <v>0</v>
      </c>
      <c r="AN82" s="6">
        <v>0</v>
      </c>
      <c r="AO82" s="6">
        <v>2</v>
      </c>
      <c r="AP82" s="6">
        <v>3</v>
      </c>
      <c r="AQ82" s="6">
        <v>16</v>
      </c>
    </row>
    <row r="83" spans="2:43" ht="108" x14ac:dyDescent="0.35">
      <c r="B83" s="6">
        <v>60</v>
      </c>
      <c r="C83" s="3" t="s">
        <v>149</v>
      </c>
      <c r="D83" s="6">
        <v>603</v>
      </c>
      <c r="E83" s="6">
        <v>247</v>
      </c>
      <c r="F83" s="6">
        <v>321</v>
      </c>
      <c r="G83" s="6">
        <v>35</v>
      </c>
      <c r="H83" s="6">
        <v>6</v>
      </c>
      <c r="I83" s="6">
        <v>0.9</v>
      </c>
      <c r="J83" s="6">
        <v>6</v>
      </c>
      <c r="K83" s="6">
        <v>0.9</v>
      </c>
      <c r="L83" s="6">
        <v>6</v>
      </c>
      <c r="M83" s="6">
        <v>0.9</v>
      </c>
      <c r="N83" s="22">
        <v>1</v>
      </c>
      <c r="O83" s="6">
        <v>0.16500000000000001</v>
      </c>
      <c r="P83" s="6">
        <v>2</v>
      </c>
      <c r="Q83" s="6">
        <v>0.33100000000000002</v>
      </c>
      <c r="R83" s="6">
        <v>1</v>
      </c>
      <c r="S83" s="6">
        <v>0.1</v>
      </c>
      <c r="T83" s="6">
        <v>1</v>
      </c>
      <c r="U83" s="6">
        <v>0.1</v>
      </c>
      <c r="V83" s="22">
        <v>8</v>
      </c>
      <c r="W83" s="6">
        <v>1</v>
      </c>
      <c r="X83" s="6">
        <v>0</v>
      </c>
      <c r="Y83" s="6">
        <v>0</v>
      </c>
      <c r="Z83" s="6">
        <v>50</v>
      </c>
      <c r="AA83" s="6">
        <v>8</v>
      </c>
      <c r="AB83" s="6">
        <v>1</v>
      </c>
      <c r="AC83" s="6">
        <v>0.1</v>
      </c>
      <c r="AD83" s="6">
        <v>603</v>
      </c>
      <c r="AE83" s="6">
        <v>100</v>
      </c>
      <c r="AF83" s="13">
        <v>407</v>
      </c>
      <c r="AG83" s="6">
        <v>67</v>
      </c>
      <c r="AH83" s="6">
        <v>603</v>
      </c>
      <c r="AI83" s="6">
        <v>100</v>
      </c>
      <c r="AJ83" s="6">
        <v>482</v>
      </c>
      <c r="AK83" s="6">
        <v>80</v>
      </c>
      <c r="AL83" s="6">
        <v>3</v>
      </c>
      <c r="AM83" s="6">
        <v>0</v>
      </c>
      <c r="AN83" s="6">
        <v>0</v>
      </c>
      <c r="AO83" s="6">
        <v>2</v>
      </c>
      <c r="AP83" s="6">
        <v>2</v>
      </c>
      <c r="AQ83" s="6">
        <v>0</v>
      </c>
    </row>
    <row r="84" spans="2:43" ht="72" x14ac:dyDescent="0.35">
      <c r="B84" s="6">
        <v>61</v>
      </c>
      <c r="C84" s="3" t="s">
        <v>150</v>
      </c>
      <c r="D84" s="6">
        <v>903</v>
      </c>
      <c r="E84" s="6">
        <v>394</v>
      </c>
      <c r="F84" s="6">
        <v>448</v>
      </c>
      <c r="G84" s="6">
        <v>61</v>
      </c>
      <c r="H84" s="6">
        <v>7</v>
      </c>
      <c r="I84" s="6">
        <v>0.7</v>
      </c>
      <c r="J84" s="6">
        <v>6</v>
      </c>
      <c r="K84" s="6">
        <v>0.6</v>
      </c>
      <c r="L84" s="6">
        <v>0</v>
      </c>
      <c r="M84" s="6">
        <v>0</v>
      </c>
      <c r="N84" s="22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22">
        <v>11</v>
      </c>
      <c r="W84" s="6">
        <v>1.2</v>
      </c>
      <c r="X84" s="6">
        <v>30</v>
      </c>
      <c r="Y84" s="6">
        <v>3.3</v>
      </c>
      <c r="Z84" s="6">
        <v>10</v>
      </c>
      <c r="AA84" s="6">
        <v>1.1000000000000001</v>
      </c>
      <c r="AB84" s="6">
        <v>0</v>
      </c>
      <c r="AC84" s="6">
        <v>0</v>
      </c>
      <c r="AD84" s="6">
        <v>24</v>
      </c>
      <c r="AE84" s="6">
        <v>2.6</v>
      </c>
      <c r="AF84" s="6">
        <v>266</v>
      </c>
      <c r="AG84" s="6">
        <v>29</v>
      </c>
      <c r="AH84" s="6">
        <v>860</v>
      </c>
      <c r="AI84" s="6">
        <v>95</v>
      </c>
      <c r="AJ84" s="6">
        <v>903</v>
      </c>
      <c r="AK84" s="6">
        <v>100</v>
      </c>
      <c r="AL84" s="6">
        <v>4</v>
      </c>
      <c r="AM84" s="6">
        <v>0</v>
      </c>
      <c r="AN84" s="6">
        <v>0</v>
      </c>
      <c r="AO84" s="6">
        <v>1</v>
      </c>
      <c r="AP84" s="6">
        <v>1</v>
      </c>
      <c r="AQ84" s="6">
        <v>9</v>
      </c>
    </row>
    <row r="85" spans="2:43" ht="72" x14ac:dyDescent="0.35">
      <c r="B85" s="6">
        <v>62</v>
      </c>
      <c r="C85" s="3" t="s">
        <v>151</v>
      </c>
      <c r="D85" s="6">
        <v>759</v>
      </c>
      <c r="E85" s="6">
        <v>316</v>
      </c>
      <c r="F85" s="6">
        <v>373</v>
      </c>
      <c r="G85" s="6">
        <v>70</v>
      </c>
      <c r="H85" s="6">
        <v>10</v>
      </c>
      <c r="I85" s="6">
        <v>1.3</v>
      </c>
      <c r="J85" s="6">
        <v>3</v>
      </c>
      <c r="K85" s="6">
        <v>0.4</v>
      </c>
      <c r="L85" s="6">
        <v>0</v>
      </c>
      <c r="M85" s="6">
        <v>0</v>
      </c>
      <c r="N85" s="22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22">
        <v>9</v>
      </c>
      <c r="W85" s="6">
        <v>1.1000000000000001</v>
      </c>
      <c r="X85" s="6">
        <v>0</v>
      </c>
      <c r="Y85" s="6">
        <v>0</v>
      </c>
      <c r="Z85" s="6">
        <v>12</v>
      </c>
      <c r="AA85" s="6">
        <v>1.58</v>
      </c>
      <c r="AB85" s="6">
        <v>0</v>
      </c>
      <c r="AC85" s="6">
        <v>0</v>
      </c>
      <c r="AD85" s="6">
        <v>30</v>
      </c>
      <c r="AE85" s="6">
        <v>3.95</v>
      </c>
      <c r="AF85" s="6">
        <v>432</v>
      </c>
      <c r="AG85" s="6">
        <v>56.92</v>
      </c>
      <c r="AH85" s="6">
        <v>759</v>
      </c>
      <c r="AI85" s="6">
        <v>100</v>
      </c>
      <c r="AJ85" s="6">
        <v>759</v>
      </c>
      <c r="AK85" s="6">
        <v>100</v>
      </c>
      <c r="AL85" s="6">
        <v>3</v>
      </c>
      <c r="AM85" s="6">
        <v>2</v>
      </c>
      <c r="AN85" s="6">
        <v>2</v>
      </c>
      <c r="AO85" s="6">
        <v>0</v>
      </c>
      <c r="AP85" s="6">
        <v>0</v>
      </c>
      <c r="AQ85" s="6">
        <v>11</v>
      </c>
    </row>
    <row r="86" spans="2:43" ht="72" x14ac:dyDescent="0.35">
      <c r="B86" s="6">
        <v>63</v>
      </c>
      <c r="C86" s="3" t="s">
        <v>152</v>
      </c>
      <c r="D86" s="10">
        <v>680</v>
      </c>
      <c r="E86" s="10">
        <v>287</v>
      </c>
      <c r="F86" s="10">
        <v>340</v>
      </c>
      <c r="G86" s="25">
        <v>53</v>
      </c>
      <c r="H86" s="25">
        <v>2</v>
      </c>
      <c r="I86" s="25">
        <v>0.2</v>
      </c>
      <c r="J86" s="25">
        <v>0</v>
      </c>
      <c r="K86" s="25">
        <v>0</v>
      </c>
      <c r="L86" s="25">
        <v>0</v>
      </c>
      <c r="M86" s="25">
        <v>0</v>
      </c>
      <c r="N86" s="26">
        <v>0</v>
      </c>
      <c r="O86" s="25">
        <v>0</v>
      </c>
      <c r="P86" s="25">
        <v>0</v>
      </c>
      <c r="Q86" s="25">
        <v>0</v>
      </c>
      <c r="R86" s="25">
        <v>1</v>
      </c>
      <c r="S86" s="25">
        <v>0.1</v>
      </c>
      <c r="T86" s="10">
        <v>0</v>
      </c>
      <c r="U86" s="10">
        <v>0</v>
      </c>
      <c r="V86" s="27">
        <v>11</v>
      </c>
      <c r="W86" s="10">
        <v>1.6</v>
      </c>
      <c r="X86" s="10">
        <v>0</v>
      </c>
      <c r="Y86" s="10">
        <v>0</v>
      </c>
      <c r="Z86" s="10">
        <v>12</v>
      </c>
      <c r="AA86" s="10">
        <v>1.7</v>
      </c>
      <c r="AB86" s="10">
        <v>0</v>
      </c>
      <c r="AC86" s="10">
        <v>0</v>
      </c>
      <c r="AD86" s="10">
        <v>181</v>
      </c>
      <c r="AE86" s="10">
        <v>26</v>
      </c>
      <c r="AF86" s="10">
        <v>287</v>
      </c>
      <c r="AG86" s="10">
        <v>42</v>
      </c>
      <c r="AH86" s="10">
        <v>654</v>
      </c>
      <c r="AI86" s="10">
        <v>96.1</v>
      </c>
      <c r="AJ86" s="10">
        <v>680</v>
      </c>
      <c r="AK86" s="10">
        <v>100</v>
      </c>
      <c r="AL86" s="10">
        <v>3</v>
      </c>
      <c r="AM86" s="10">
        <v>0</v>
      </c>
      <c r="AN86" s="10">
        <v>0</v>
      </c>
      <c r="AO86" s="10">
        <v>1</v>
      </c>
      <c r="AP86" s="10">
        <v>1</v>
      </c>
      <c r="AQ86" s="10">
        <v>7</v>
      </c>
    </row>
    <row r="87" spans="2:43" ht="72" x14ac:dyDescent="0.35">
      <c r="B87" s="6">
        <v>64</v>
      </c>
      <c r="C87" s="9" t="s">
        <v>153</v>
      </c>
      <c r="D87" s="28">
        <v>363</v>
      </c>
      <c r="E87" s="28">
        <v>163</v>
      </c>
      <c r="F87" s="28">
        <v>181</v>
      </c>
      <c r="G87" s="28">
        <v>19</v>
      </c>
      <c r="H87" s="28">
        <v>8</v>
      </c>
      <c r="I87" s="28">
        <v>2.2000000000000002</v>
      </c>
      <c r="J87" s="28">
        <v>1</v>
      </c>
      <c r="K87" s="28">
        <v>0.2</v>
      </c>
      <c r="L87" s="28">
        <v>1</v>
      </c>
      <c r="M87" s="28">
        <v>0.2</v>
      </c>
      <c r="N87" s="29">
        <v>0</v>
      </c>
      <c r="O87" s="28">
        <v>0</v>
      </c>
      <c r="P87" s="28">
        <v>1</v>
      </c>
      <c r="Q87" s="28">
        <v>0.27500000000000002</v>
      </c>
      <c r="R87" s="28">
        <v>0</v>
      </c>
      <c r="S87" s="28">
        <v>0</v>
      </c>
      <c r="T87" s="28">
        <v>0</v>
      </c>
      <c r="U87" s="28">
        <v>0</v>
      </c>
      <c r="V87" s="29">
        <v>7</v>
      </c>
      <c r="W87" s="28">
        <v>1.9</v>
      </c>
      <c r="X87" s="28">
        <v>6</v>
      </c>
      <c r="Y87" s="28">
        <v>1.6</v>
      </c>
      <c r="Z87" s="28">
        <v>9</v>
      </c>
      <c r="AA87" s="28">
        <v>3.3</v>
      </c>
      <c r="AB87" s="28">
        <v>35</v>
      </c>
      <c r="AC87" s="28">
        <v>9.6</v>
      </c>
      <c r="AD87" s="28">
        <v>0</v>
      </c>
      <c r="AE87" s="28">
        <v>0</v>
      </c>
      <c r="AF87" s="28">
        <v>363</v>
      </c>
      <c r="AG87" s="28">
        <v>100</v>
      </c>
      <c r="AH87" s="28">
        <v>363</v>
      </c>
      <c r="AI87" s="28">
        <v>100</v>
      </c>
      <c r="AJ87" s="30">
        <v>353</v>
      </c>
      <c r="AK87" s="30">
        <v>97</v>
      </c>
      <c r="AL87" s="30">
        <v>7</v>
      </c>
      <c r="AM87" s="30">
        <v>0</v>
      </c>
      <c r="AN87" s="30">
        <v>0</v>
      </c>
      <c r="AO87" s="30">
        <v>1</v>
      </c>
      <c r="AP87" s="30">
        <v>2</v>
      </c>
      <c r="AQ87" s="30">
        <v>7</v>
      </c>
    </row>
    <row r="88" spans="2:43" ht="90" x14ac:dyDescent="0.35">
      <c r="B88" s="6">
        <v>65</v>
      </c>
      <c r="C88" s="3" t="s">
        <v>154</v>
      </c>
      <c r="D88" s="17">
        <v>1238</v>
      </c>
      <c r="E88" s="17">
        <v>529</v>
      </c>
      <c r="F88" s="17">
        <v>646</v>
      </c>
      <c r="G88" s="17">
        <v>63</v>
      </c>
      <c r="H88" s="17">
        <v>14</v>
      </c>
      <c r="I88" s="17">
        <v>1</v>
      </c>
      <c r="J88" s="17">
        <v>1</v>
      </c>
      <c r="K88" s="17">
        <v>0.1</v>
      </c>
      <c r="L88" s="17">
        <v>0</v>
      </c>
      <c r="M88" s="17">
        <v>0</v>
      </c>
      <c r="N88" s="31">
        <v>0</v>
      </c>
      <c r="O88" s="17">
        <v>0</v>
      </c>
      <c r="P88" s="17">
        <v>2</v>
      </c>
      <c r="Q88" s="17">
        <v>0.161</v>
      </c>
      <c r="R88" s="17">
        <v>0</v>
      </c>
      <c r="S88" s="17">
        <v>0</v>
      </c>
      <c r="T88" s="17">
        <v>0</v>
      </c>
      <c r="U88" s="17">
        <v>0</v>
      </c>
      <c r="V88" s="31">
        <v>20</v>
      </c>
      <c r="W88" s="17">
        <v>1.6</v>
      </c>
      <c r="X88" s="17">
        <v>0</v>
      </c>
      <c r="Y88" s="17">
        <v>0</v>
      </c>
      <c r="Z88" s="17">
        <v>374</v>
      </c>
      <c r="AA88" s="17">
        <v>30</v>
      </c>
      <c r="AB88" s="17">
        <v>0</v>
      </c>
      <c r="AC88" s="17">
        <v>0</v>
      </c>
      <c r="AD88" s="17">
        <v>45</v>
      </c>
      <c r="AE88" s="17">
        <v>4</v>
      </c>
      <c r="AF88" s="17">
        <v>817</v>
      </c>
      <c r="AG88" s="17">
        <v>66</v>
      </c>
      <c r="AH88" s="17">
        <v>1172</v>
      </c>
      <c r="AI88" s="17">
        <v>95</v>
      </c>
      <c r="AJ88" s="17">
        <v>1238</v>
      </c>
      <c r="AK88" s="17">
        <v>100</v>
      </c>
      <c r="AL88" s="17">
        <v>7</v>
      </c>
      <c r="AM88" s="17">
        <v>0</v>
      </c>
      <c r="AN88" s="17">
        <v>0</v>
      </c>
      <c r="AO88" s="17">
        <v>2</v>
      </c>
      <c r="AP88" s="17">
        <v>3</v>
      </c>
      <c r="AQ88" s="17">
        <v>1</v>
      </c>
    </row>
    <row r="89" spans="2:43" ht="72" x14ac:dyDescent="0.35">
      <c r="B89" s="6">
        <v>66</v>
      </c>
      <c r="C89" s="3" t="s">
        <v>155</v>
      </c>
      <c r="D89" s="6">
        <v>555</v>
      </c>
      <c r="E89" s="6">
        <v>250</v>
      </c>
      <c r="F89" s="6">
        <v>283</v>
      </c>
      <c r="G89" s="6">
        <v>22</v>
      </c>
      <c r="H89" s="6">
        <v>4</v>
      </c>
      <c r="I89" s="6">
        <v>0.7</v>
      </c>
      <c r="J89" s="6">
        <v>0</v>
      </c>
      <c r="K89" s="6">
        <v>0</v>
      </c>
      <c r="L89" s="6">
        <v>0</v>
      </c>
      <c r="M89" s="6">
        <v>0</v>
      </c>
      <c r="N89" s="22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22">
        <v>13</v>
      </c>
      <c r="W89" s="6">
        <v>2.2999999999999998</v>
      </c>
      <c r="X89" s="6">
        <v>10</v>
      </c>
      <c r="Y89" s="6">
        <v>1.8</v>
      </c>
      <c r="Z89" s="6">
        <v>11</v>
      </c>
      <c r="AA89" s="6">
        <v>1.9</v>
      </c>
      <c r="AB89" s="6">
        <v>0</v>
      </c>
      <c r="AC89" s="6">
        <v>0</v>
      </c>
      <c r="AD89" s="6">
        <v>41</v>
      </c>
      <c r="AE89" s="6">
        <v>7.3</v>
      </c>
      <c r="AF89" s="6">
        <v>394</v>
      </c>
      <c r="AG89" s="6">
        <v>71</v>
      </c>
      <c r="AH89" s="6">
        <v>555</v>
      </c>
      <c r="AI89" s="6">
        <v>100</v>
      </c>
      <c r="AJ89" s="6">
        <v>555</v>
      </c>
      <c r="AK89" s="6">
        <v>100</v>
      </c>
      <c r="AL89" s="6">
        <v>6</v>
      </c>
      <c r="AM89" s="6">
        <v>0</v>
      </c>
      <c r="AN89" s="6">
        <v>0</v>
      </c>
      <c r="AO89" s="6">
        <v>2</v>
      </c>
      <c r="AP89" s="6">
        <v>2</v>
      </c>
      <c r="AQ89" s="6">
        <v>8</v>
      </c>
    </row>
    <row r="90" spans="2:43" ht="90" x14ac:dyDescent="0.35">
      <c r="B90" s="6">
        <v>67</v>
      </c>
      <c r="C90" s="3" t="s">
        <v>156</v>
      </c>
      <c r="D90" s="6">
        <v>350</v>
      </c>
      <c r="E90" s="6">
        <v>152</v>
      </c>
      <c r="F90" s="6">
        <v>173</v>
      </c>
      <c r="G90" s="6">
        <v>25</v>
      </c>
      <c r="H90" s="6">
        <v>4</v>
      </c>
      <c r="I90" s="6">
        <v>1.1000000000000001</v>
      </c>
      <c r="J90" s="6">
        <v>4</v>
      </c>
      <c r="K90" s="6">
        <v>1.1000000000000001</v>
      </c>
      <c r="L90" s="6">
        <v>11</v>
      </c>
      <c r="M90" s="6">
        <v>3.1</v>
      </c>
      <c r="N90" s="22">
        <v>0</v>
      </c>
      <c r="O90" s="6">
        <v>0</v>
      </c>
      <c r="P90" s="6">
        <v>0</v>
      </c>
      <c r="Q90" s="6">
        <v>0</v>
      </c>
      <c r="R90" s="6">
        <v>1</v>
      </c>
      <c r="S90" s="6">
        <v>0.28000000000000003</v>
      </c>
      <c r="T90" s="6">
        <v>0</v>
      </c>
      <c r="U90" s="6">
        <v>0</v>
      </c>
      <c r="V90" s="22">
        <v>8</v>
      </c>
      <c r="W90" s="6">
        <v>2.2000000000000002</v>
      </c>
      <c r="X90" s="6">
        <v>0</v>
      </c>
      <c r="Y90" s="6">
        <v>0</v>
      </c>
      <c r="Z90" s="6">
        <v>31</v>
      </c>
      <c r="AA90" s="6">
        <v>8.8000000000000007</v>
      </c>
      <c r="AB90" s="6">
        <v>0</v>
      </c>
      <c r="AC90" s="6">
        <v>0</v>
      </c>
      <c r="AD90" s="6">
        <v>30</v>
      </c>
      <c r="AE90" s="6">
        <v>8.5</v>
      </c>
      <c r="AF90" s="6">
        <v>270</v>
      </c>
      <c r="AG90" s="6">
        <v>77</v>
      </c>
      <c r="AH90" s="6">
        <v>350</v>
      </c>
      <c r="AI90" s="6">
        <v>100</v>
      </c>
      <c r="AJ90" s="6">
        <v>256</v>
      </c>
      <c r="AK90" s="6">
        <v>73</v>
      </c>
      <c r="AL90" s="6">
        <v>5</v>
      </c>
      <c r="AM90" s="6">
        <v>1</v>
      </c>
      <c r="AN90" s="6">
        <v>2</v>
      </c>
      <c r="AO90" s="6">
        <v>0</v>
      </c>
      <c r="AP90" s="6">
        <v>0</v>
      </c>
      <c r="AQ90" s="6">
        <v>7</v>
      </c>
    </row>
    <row r="91" spans="2:43" ht="72" x14ac:dyDescent="0.35">
      <c r="B91" s="6">
        <v>68</v>
      </c>
      <c r="C91" s="3" t="s">
        <v>157</v>
      </c>
      <c r="D91" s="6">
        <v>731</v>
      </c>
      <c r="E91" s="6">
        <v>367</v>
      </c>
      <c r="F91" s="6">
        <v>333</v>
      </c>
      <c r="G91" s="6">
        <v>31</v>
      </c>
      <c r="H91" s="6">
        <v>4</v>
      </c>
      <c r="I91" s="6">
        <v>0.5</v>
      </c>
      <c r="J91" s="6">
        <v>2</v>
      </c>
      <c r="K91" s="6">
        <v>0.2</v>
      </c>
      <c r="L91" s="6">
        <v>1</v>
      </c>
      <c r="M91" s="6">
        <v>0.1</v>
      </c>
      <c r="N91" s="22">
        <v>2</v>
      </c>
      <c r="O91" s="6">
        <v>0.2</v>
      </c>
      <c r="P91" s="6">
        <v>0</v>
      </c>
      <c r="Q91" s="6">
        <v>0</v>
      </c>
      <c r="R91" s="6">
        <v>0</v>
      </c>
      <c r="S91" s="6">
        <v>0</v>
      </c>
      <c r="T91" s="6">
        <v>1</v>
      </c>
      <c r="U91" s="6">
        <v>0.1</v>
      </c>
      <c r="V91" s="22">
        <v>11</v>
      </c>
      <c r="W91" s="6">
        <v>1.5</v>
      </c>
      <c r="X91" s="6">
        <v>46</v>
      </c>
      <c r="Y91" s="6">
        <v>4.2</v>
      </c>
      <c r="Z91" s="6">
        <v>6</v>
      </c>
      <c r="AA91" s="6">
        <v>0.8</v>
      </c>
      <c r="AB91" s="6">
        <v>1</v>
      </c>
      <c r="AC91" s="6">
        <v>0.1</v>
      </c>
      <c r="AD91" s="6">
        <v>73</v>
      </c>
      <c r="AE91" s="6">
        <v>10</v>
      </c>
      <c r="AF91" s="6">
        <v>586</v>
      </c>
      <c r="AG91" s="6">
        <v>79.400000000000006</v>
      </c>
      <c r="AH91" s="6">
        <v>717</v>
      </c>
      <c r="AI91" s="6">
        <v>98</v>
      </c>
      <c r="AJ91" s="6">
        <v>156</v>
      </c>
      <c r="AK91" s="6">
        <v>21.3</v>
      </c>
      <c r="AL91" s="6">
        <v>6</v>
      </c>
      <c r="AM91" s="6">
        <v>2</v>
      </c>
      <c r="AN91" s="6">
        <v>4</v>
      </c>
      <c r="AO91" s="6">
        <v>0</v>
      </c>
      <c r="AP91" s="6">
        <v>0</v>
      </c>
      <c r="AQ91" s="6">
        <v>9</v>
      </c>
    </row>
    <row r="92" spans="2:43" ht="90" x14ac:dyDescent="0.35">
      <c r="B92" s="6">
        <v>69</v>
      </c>
      <c r="C92" s="3" t="s">
        <v>158</v>
      </c>
      <c r="D92" s="6">
        <v>461</v>
      </c>
      <c r="E92" s="6">
        <v>202</v>
      </c>
      <c r="F92" s="6">
        <v>227</v>
      </c>
      <c r="G92" s="6">
        <v>32</v>
      </c>
      <c r="H92" s="6">
        <v>5</v>
      </c>
      <c r="I92" s="6">
        <v>1</v>
      </c>
      <c r="J92" s="6">
        <v>0</v>
      </c>
      <c r="K92" s="6">
        <v>0</v>
      </c>
      <c r="L92" s="6">
        <v>0</v>
      </c>
      <c r="M92" s="6">
        <v>0</v>
      </c>
      <c r="N92" s="22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1</v>
      </c>
      <c r="U92" s="6">
        <v>0.2</v>
      </c>
      <c r="V92" s="22">
        <v>10</v>
      </c>
      <c r="W92" s="6">
        <v>2.1</v>
      </c>
      <c r="X92" s="6">
        <v>0</v>
      </c>
      <c r="Y92" s="6">
        <v>0</v>
      </c>
      <c r="Z92" s="6">
        <v>15</v>
      </c>
      <c r="AA92" s="6">
        <v>3.2</v>
      </c>
      <c r="AB92" s="6">
        <v>0</v>
      </c>
      <c r="AC92" s="6">
        <v>0</v>
      </c>
      <c r="AD92" s="6">
        <v>114</v>
      </c>
      <c r="AE92" s="6">
        <v>28</v>
      </c>
      <c r="AF92" s="6">
        <v>378</v>
      </c>
      <c r="AG92" s="6">
        <v>81</v>
      </c>
      <c r="AH92" s="6">
        <v>445</v>
      </c>
      <c r="AI92" s="6">
        <v>96</v>
      </c>
      <c r="AJ92" s="6">
        <v>461</v>
      </c>
      <c r="AK92" s="6">
        <v>100</v>
      </c>
      <c r="AL92" s="6">
        <v>4</v>
      </c>
      <c r="AM92" s="6">
        <v>0</v>
      </c>
      <c r="AN92" s="6">
        <v>0</v>
      </c>
      <c r="AO92" s="6">
        <v>1</v>
      </c>
      <c r="AP92" s="6">
        <v>1</v>
      </c>
      <c r="AQ92" s="6">
        <v>7</v>
      </c>
    </row>
    <row r="93" spans="2:43" ht="72" x14ac:dyDescent="0.35">
      <c r="B93" s="6">
        <v>70</v>
      </c>
      <c r="C93" s="3" t="s">
        <v>159</v>
      </c>
      <c r="D93" s="6">
        <v>553</v>
      </c>
      <c r="E93" s="6">
        <v>261</v>
      </c>
      <c r="F93" s="6">
        <v>268</v>
      </c>
      <c r="G93" s="6">
        <v>24</v>
      </c>
      <c r="H93" s="6">
        <v>1</v>
      </c>
      <c r="I93" s="6">
        <v>0.1</v>
      </c>
      <c r="J93" s="6">
        <v>0</v>
      </c>
      <c r="K93" s="6">
        <v>0</v>
      </c>
      <c r="L93" s="6">
        <v>0</v>
      </c>
      <c r="M93" s="6">
        <v>0</v>
      </c>
      <c r="N93" s="22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22">
        <v>6</v>
      </c>
      <c r="W93" s="6">
        <v>1.08</v>
      </c>
      <c r="X93" s="6">
        <v>0</v>
      </c>
      <c r="Y93" s="6">
        <v>0</v>
      </c>
      <c r="Z93" s="6">
        <v>20</v>
      </c>
      <c r="AA93" s="6">
        <v>3.6</v>
      </c>
      <c r="AB93" s="6">
        <v>0</v>
      </c>
      <c r="AC93" s="6">
        <v>0</v>
      </c>
      <c r="AD93" s="6">
        <v>292</v>
      </c>
      <c r="AE93" s="6">
        <v>53</v>
      </c>
      <c r="AF93" s="6">
        <v>480</v>
      </c>
      <c r="AG93" s="6">
        <v>87</v>
      </c>
      <c r="AH93" s="6">
        <v>537</v>
      </c>
      <c r="AI93" s="6">
        <v>97</v>
      </c>
      <c r="AJ93" s="6">
        <v>553</v>
      </c>
      <c r="AK93" s="6">
        <v>100</v>
      </c>
      <c r="AL93" s="6">
        <v>3</v>
      </c>
      <c r="AM93" s="6">
        <v>0</v>
      </c>
      <c r="AN93" s="6">
        <v>0</v>
      </c>
      <c r="AO93" s="6">
        <v>1</v>
      </c>
      <c r="AP93" s="6">
        <v>2</v>
      </c>
      <c r="AQ93" s="6">
        <v>2</v>
      </c>
    </row>
    <row r="94" spans="2:43" ht="90" x14ac:dyDescent="0.35">
      <c r="B94" s="6">
        <v>71</v>
      </c>
      <c r="C94" s="3" t="s">
        <v>160</v>
      </c>
      <c r="D94" s="6">
        <v>820</v>
      </c>
      <c r="E94" s="6">
        <v>371</v>
      </c>
      <c r="F94" s="6">
        <v>407</v>
      </c>
      <c r="G94" s="6">
        <v>42</v>
      </c>
      <c r="H94" s="6">
        <v>7</v>
      </c>
      <c r="I94" s="6">
        <v>0.85</v>
      </c>
      <c r="J94" s="6">
        <v>1</v>
      </c>
      <c r="K94" s="6">
        <v>0.12</v>
      </c>
      <c r="L94" s="6">
        <v>0</v>
      </c>
      <c r="M94" s="6">
        <v>0</v>
      </c>
      <c r="N94" s="22">
        <v>1</v>
      </c>
      <c r="O94" s="6">
        <v>0.121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22">
        <v>23</v>
      </c>
      <c r="W94" s="6">
        <v>2.8</v>
      </c>
      <c r="X94" s="6">
        <v>0</v>
      </c>
      <c r="Y94" s="6">
        <v>0</v>
      </c>
      <c r="Z94" s="6">
        <v>45</v>
      </c>
      <c r="AA94" s="6">
        <v>5.5</v>
      </c>
      <c r="AB94" s="6">
        <v>0</v>
      </c>
      <c r="AC94" s="6">
        <v>0</v>
      </c>
      <c r="AD94" s="6">
        <v>45</v>
      </c>
      <c r="AE94" s="6">
        <v>5.5</v>
      </c>
      <c r="AF94" s="6">
        <v>605</v>
      </c>
      <c r="AG94" s="6">
        <v>73.8</v>
      </c>
      <c r="AH94" s="13">
        <v>799</v>
      </c>
      <c r="AI94" s="13">
        <v>97</v>
      </c>
      <c r="AJ94" s="6">
        <v>820</v>
      </c>
      <c r="AK94" s="6">
        <v>100</v>
      </c>
      <c r="AL94" s="6">
        <v>5</v>
      </c>
      <c r="AM94" s="6">
        <v>0</v>
      </c>
      <c r="AN94" s="6">
        <v>0</v>
      </c>
      <c r="AO94" s="6">
        <v>2</v>
      </c>
      <c r="AP94" s="6">
        <v>2</v>
      </c>
      <c r="AQ94" s="6">
        <v>15</v>
      </c>
    </row>
    <row r="95" spans="2:43" ht="72" x14ac:dyDescent="0.35">
      <c r="B95" s="6">
        <v>72</v>
      </c>
      <c r="C95" s="3" t="s">
        <v>161</v>
      </c>
      <c r="D95" s="6">
        <v>1220</v>
      </c>
      <c r="E95" s="6">
        <v>605</v>
      </c>
      <c r="F95" s="6">
        <v>552</v>
      </c>
      <c r="G95" s="13">
        <v>63</v>
      </c>
      <c r="H95" s="13">
        <v>6</v>
      </c>
      <c r="I95" s="13">
        <v>0.49</v>
      </c>
      <c r="J95" s="13">
        <v>2</v>
      </c>
      <c r="K95" s="13">
        <v>0.16</v>
      </c>
      <c r="L95" s="13">
        <v>0</v>
      </c>
      <c r="M95" s="13">
        <v>0</v>
      </c>
      <c r="N95" s="32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6">
        <v>1</v>
      </c>
      <c r="U95" s="6">
        <v>0.08</v>
      </c>
      <c r="V95" s="22">
        <v>20</v>
      </c>
      <c r="W95" s="6">
        <v>1.6</v>
      </c>
      <c r="X95" s="6">
        <v>0</v>
      </c>
      <c r="Y95" s="6">
        <v>0</v>
      </c>
      <c r="Z95" s="6">
        <v>23</v>
      </c>
      <c r="AA95" s="6">
        <v>0.19</v>
      </c>
      <c r="AB95" s="6">
        <v>1</v>
      </c>
      <c r="AC95" s="6">
        <v>0.08</v>
      </c>
      <c r="AD95" s="6">
        <v>96</v>
      </c>
      <c r="AE95" s="6">
        <v>7.9</v>
      </c>
      <c r="AF95" s="6">
        <v>794</v>
      </c>
      <c r="AG95" s="6">
        <v>65</v>
      </c>
      <c r="AH95" s="6">
        <v>1186</v>
      </c>
      <c r="AI95" s="6">
        <v>97.2</v>
      </c>
      <c r="AJ95" s="6">
        <v>1220</v>
      </c>
      <c r="AK95" s="6">
        <v>100</v>
      </c>
      <c r="AL95" s="6">
        <v>13</v>
      </c>
      <c r="AM95" s="6">
        <v>0</v>
      </c>
      <c r="AN95" s="6">
        <v>0</v>
      </c>
      <c r="AO95" s="6">
        <v>2</v>
      </c>
      <c r="AP95" s="6">
        <v>2</v>
      </c>
      <c r="AQ95" s="6">
        <v>11</v>
      </c>
    </row>
    <row r="96" spans="2:43" ht="90" x14ac:dyDescent="0.35">
      <c r="B96" s="6">
        <v>73</v>
      </c>
      <c r="C96" s="3" t="s">
        <v>162</v>
      </c>
      <c r="D96" s="6">
        <v>1167</v>
      </c>
      <c r="E96" s="6">
        <v>510</v>
      </c>
      <c r="F96" s="6">
        <v>562</v>
      </c>
      <c r="G96" s="6">
        <v>95</v>
      </c>
      <c r="H96" s="6">
        <v>4</v>
      </c>
      <c r="I96" s="6">
        <v>0.3</v>
      </c>
      <c r="J96" s="6">
        <v>1</v>
      </c>
      <c r="K96" s="6">
        <v>0.01</v>
      </c>
      <c r="L96" s="6">
        <v>0</v>
      </c>
      <c r="M96" s="6">
        <v>0</v>
      </c>
      <c r="N96" s="22">
        <v>1</v>
      </c>
      <c r="O96" s="6">
        <v>0.01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22">
        <v>29</v>
      </c>
      <c r="W96" s="6">
        <v>2.4</v>
      </c>
      <c r="X96" s="6">
        <v>13</v>
      </c>
      <c r="Y96" s="6">
        <v>1.3</v>
      </c>
      <c r="Z96" s="6">
        <v>0</v>
      </c>
      <c r="AA96" s="6">
        <v>0</v>
      </c>
      <c r="AB96" s="6">
        <v>8</v>
      </c>
      <c r="AC96" s="6">
        <v>0.7</v>
      </c>
      <c r="AD96" s="6">
        <v>28</v>
      </c>
      <c r="AE96" s="6">
        <v>2.4</v>
      </c>
      <c r="AF96" s="6">
        <v>434</v>
      </c>
      <c r="AG96" s="6">
        <v>37</v>
      </c>
      <c r="AH96" s="6">
        <v>100</v>
      </c>
      <c r="AI96" s="6">
        <v>100</v>
      </c>
      <c r="AJ96" s="6">
        <v>100</v>
      </c>
      <c r="AK96" s="6">
        <v>100</v>
      </c>
      <c r="AL96" s="6">
        <v>14</v>
      </c>
      <c r="AM96" s="6">
        <v>0</v>
      </c>
      <c r="AN96" s="6">
        <v>0</v>
      </c>
      <c r="AO96" s="6">
        <v>2</v>
      </c>
      <c r="AP96" s="6">
        <v>1</v>
      </c>
      <c r="AQ96" s="6">
        <v>9</v>
      </c>
    </row>
    <row r="97" spans="1:43" x14ac:dyDescent="0.35">
      <c r="B97" s="96" t="s">
        <v>46</v>
      </c>
      <c r="C97" s="97"/>
      <c r="D97" s="8">
        <v>12701</v>
      </c>
      <c r="E97" s="8">
        <v>5618</v>
      </c>
      <c r="F97" s="8">
        <v>6225</v>
      </c>
      <c r="G97" s="8">
        <v>858</v>
      </c>
      <c r="H97" s="8">
        <v>86</v>
      </c>
      <c r="I97" s="8">
        <v>11.8</v>
      </c>
      <c r="J97" s="8">
        <v>30</v>
      </c>
      <c r="K97" s="8">
        <v>4</v>
      </c>
      <c r="L97" s="8">
        <v>22</v>
      </c>
      <c r="M97" s="8">
        <v>9.16</v>
      </c>
      <c r="N97" s="8">
        <v>7</v>
      </c>
      <c r="O97" s="8">
        <v>0.82199999999999995</v>
      </c>
      <c r="P97" s="8">
        <v>5</v>
      </c>
      <c r="Q97" s="8">
        <v>0.76300000000000001</v>
      </c>
      <c r="R97" s="8">
        <v>3</v>
      </c>
      <c r="S97" s="8">
        <v>0.48</v>
      </c>
      <c r="T97" s="8">
        <v>6</v>
      </c>
      <c r="U97" s="8">
        <v>0.69799999999999995</v>
      </c>
      <c r="V97" s="8">
        <v>219</v>
      </c>
      <c r="W97" s="8">
        <v>27.468</v>
      </c>
      <c r="X97" s="8">
        <v>141</v>
      </c>
      <c r="Y97" s="8">
        <v>15.9</v>
      </c>
      <c r="Z97" s="8">
        <v>642</v>
      </c>
      <c r="AA97" s="8">
        <v>71.27</v>
      </c>
      <c r="AB97" s="8">
        <v>59</v>
      </c>
      <c r="AC97" s="8">
        <v>12.94</v>
      </c>
      <c r="AD97" s="8">
        <v>2680</v>
      </c>
      <c r="AE97" s="8">
        <v>407.56</v>
      </c>
      <c r="AF97" s="8">
        <v>8166</v>
      </c>
      <c r="AG97" s="8">
        <v>1151.1199999999999</v>
      </c>
      <c r="AH97" s="8">
        <v>11370</v>
      </c>
      <c r="AI97" s="8">
        <v>1665.3</v>
      </c>
      <c r="AJ97" s="8">
        <v>10436</v>
      </c>
      <c r="AK97" s="8">
        <v>1517.3</v>
      </c>
      <c r="AL97" s="8">
        <v>104</v>
      </c>
      <c r="AM97" s="8">
        <v>5</v>
      </c>
      <c r="AN97" s="8">
        <v>8</v>
      </c>
      <c r="AO97" s="8">
        <v>22</v>
      </c>
      <c r="AP97" s="8">
        <v>25</v>
      </c>
      <c r="AQ97" s="8">
        <v>17</v>
      </c>
    </row>
    <row r="98" spans="1:43" x14ac:dyDescent="0.35">
      <c r="B98" s="98" t="s">
        <v>163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</row>
    <row r="99" spans="1:43" ht="72" x14ac:dyDescent="0.35">
      <c r="B99" s="6">
        <v>74</v>
      </c>
      <c r="C99" s="3" t="s">
        <v>164</v>
      </c>
      <c r="D99" s="6">
        <v>435</v>
      </c>
      <c r="E99" s="6">
        <v>194</v>
      </c>
      <c r="F99" s="6">
        <v>214</v>
      </c>
      <c r="G99" s="6">
        <v>27</v>
      </c>
      <c r="H99" s="6">
        <v>3</v>
      </c>
      <c r="I99" s="6">
        <v>0.7</v>
      </c>
      <c r="J99" s="6">
        <v>0</v>
      </c>
      <c r="K99" s="6">
        <v>0</v>
      </c>
      <c r="L99" s="6">
        <v>0</v>
      </c>
      <c r="M99" s="6">
        <v>0</v>
      </c>
      <c r="N99" s="6">
        <v>1</v>
      </c>
      <c r="O99" s="6">
        <v>0.23</v>
      </c>
      <c r="P99" s="6">
        <v>0</v>
      </c>
      <c r="Q99" s="6">
        <v>0</v>
      </c>
      <c r="R99" s="6">
        <v>6</v>
      </c>
      <c r="S99" s="6">
        <v>1.38</v>
      </c>
      <c r="T99" s="6">
        <v>0</v>
      </c>
      <c r="U99" s="6">
        <v>0</v>
      </c>
      <c r="V99" s="6">
        <v>0</v>
      </c>
      <c r="W99" s="6">
        <v>0</v>
      </c>
      <c r="X99" s="6">
        <v>10</v>
      </c>
      <c r="Y99" s="6">
        <v>2.2999999999999998</v>
      </c>
      <c r="Z99" s="6">
        <v>20</v>
      </c>
      <c r="AA99" s="6">
        <v>4.5999999999999996</v>
      </c>
      <c r="AB99" s="6">
        <v>0</v>
      </c>
      <c r="AC99" s="6">
        <v>0</v>
      </c>
      <c r="AD99" s="6">
        <v>25</v>
      </c>
      <c r="AE99" s="6">
        <v>5.75</v>
      </c>
      <c r="AF99" s="6">
        <v>326</v>
      </c>
      <c r="AG99" s="6">
        <v>74.94</v>
      </c>
      <c r="AH99" s="6">
        <v>435</v>
      </c>
      <c r="AI99" s="6">
        <v>100</v>
      </c>
      <c r="AJ99" s="6">
        <v>150</v>
      </c>
      <c r="AK99" s="6">
        <v>34.479999999999997</v>
      </c>
      <c r="AL99" s="6">
        <v>24</v>
      </c>
      <c r="AM99" s="6">
        <v>0</v>
      </c>
      <c r="AN99" s="6">
        <v>0</v>
      </c>
      <c r="AO99" s="6">
        <v>1</v>
      </c>
      <c r="AP99" s="6">
        <v>1</v>
      </c>
      <c r="AQ99" s="6">
        <v>9</v>
      </c>
    </row>
    <row r="100" spans="1:43" ht="72" x14ac:dyDescent="0.35">
      <c r="B100" s="6">
        <v>75</v>
      </c>
      <c r="C100" s="3" t="s">
        <v>165</v>
      </c>
      <c r="D100" s="6">
        <v>516</v>
      </c>
      <c r="E100" s="6">
        <v>253</v>
      </c>
      <c r="F100" s="6">
        <v>235</v>
      </c>
      <c r="G100" s="6">
        <v>28</v>
      </c>
      <c r="H100" s="6">
        <v>8</v>
      </c>
      <c r="I100" s="6">
        <v>1.5</v>
      </c>
      <c r="J100" s="6">
        <v>5</v>
      </c>
      <c r="K100" s="6">
        <v>0.9</v>
      </c>
      <c r="L100" s="6">
        <v>8</v>
      </c>
      <c r="M100" s="6">
        <v>0</v>
      </c>
      <c r="N100" s="6">
        <v>1</v>
      </c>
      <c r="O100" s="6">
        <v>0.19</v>
      </c>
      <c r="P100" s="6">
        <v>2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20</v>
      </c>
      <c r="Y100" s="6">
        <v>3.8</v>
      </c>
      <c r="Z100" s="6">
        <v>25</v>
      </c>
      <c r="AA100" s="6">
        <v>4.8</v>
      </c>
      <c r="AB100" s="6">
        <v>18</v>
      </c>
      <c r="AC100" s="6">
        <v>3.4</v>
      </c>
      <c r="AD100" s="6">
        <v>45</v>
      </c>
      <c r="AE100" s="6">
        <v>8.6999999999999993</v>
      </c>
      <c r="AF100" s="6">
        <v>354</v>
      </c>
      <c r="AG100" s="6">
        <v>68.599999999999994</v>
      </c>
      <c r="AH100" s="6">
        <v>253</v>
      </c>
      <c r="AI100" s="6">
        <v>49</v>
      </c>
      <c r="AJ100" s="6">
        <v>235</v>
      </c>
      <c r="AK100" s="6">
        <v>45.5</v>
      </c>
      <c r="AL100" s="6">
        <v>5</v>
      </c>
      <c r="AM100" s="6">
        <v>0</v>
      </c>
      <c r="AN100" s="6">
        <v>0</v>
      </c>
      <c r="AO100" s="6">
        <v>1</v>
      </c>
      <c r="AP100" s="6">
        <v>1</v>
      </c>
      <c r="AQ100" s="6">
        <v>7</v>
      </c>
    </row>
    <row r="101" spans="1:43" ht="72" x14ac:dyDescent="0.35">
      <c r="B101" s="6">
        <v>76</v>
      </c>
      <c r="C101" s="3" t="s">
        <v>166</v>
      </c>
      <c r="D101" s="6">
        <v>299</v>
      </c>
      <c r="E101" s="6">
        <v>127</v>
      </c>
      <c r="F101" s="6">
        <v>157</v>
      </c>
      <c r="G101" s="6">
        <v>15</v>
      </c>
      <c r="H101" s="6">
        <v>2</v>
      </c>
      <c r="I101" s="6">
        <v>0.6</v>
      </c>
      <c r="J101" s="6">
        <v>5</v>
      </c>
      <c r="K101" s="6">
        <v>1.6</v>
      </c>
      <c r="L101" s="6">
        <v>8</v>
      </c>
      <c r="M101" s="6">
        <v>2.6</v>
      </c>
      <c r="N101" s="6">
        <v>3</v>
      </c>
      <c r="O101" s="6">
        <v>1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20</v>
      </c>
      <c r="Y101" s="6">
        <v>6.6</v>
      </c>
      <c r="Z101" s="6">
        <v>20</v>
      </c>
      <c r="AA101" s="6">
        <v>6.6</v>
      </c>
      <c r="AB101" s="6">
        <v>0</v>
      </c>
      <c r="AC101" s="6">
        <v>0</v>
      </c>
      <c r="AD101" s="6">
        <v>20</v>
      </c>
      <c r="AE101" s="6">
        <v>6.6</v>
      </c>
      <c r="AF101" s="6">
        <v>90</v>
      </c>
      <c r="AG101" s="6">
        <v>30</v>
      </c>
      <c r="AH101" s="6">
        <v>127</v>
      </c>
      <c r="AI101" s="6">
        <v>43</v>
      </c>
      <c r="AJ101" s="6">
        <v>157</v>
      </c>
      <c r="AK101" s="6">
        <v>53</v>
      </c>
      <c r="AL101" s="6">
        <v>6</v>
      </c>
      <c r="AM101" s="6">
        <v>0</v>
      </c>
      <c r="AN101" s="6">
        <v>0</v>
      </c>
      <c r="AO101" s="6">
        <v>1</v>
      </c>
      <c r="AP101" s="6">
        <v>1</v>
      </c>
      <c r="AQ101" s="6">
        <v>5</v>
      </c>
    </row>
    <row r="102" spans="1:43" ht="72" x14ac:dyDescent="0.35">
      <c r="B102" s="6">
        <v>77</v>
      </c>
      <c r="C102" s="3" t="s">
        <v>167</v>
      </c>
      <c r="D102" s="6">
        <v>416</v>
      </c>
      <c r="E102" s="6">
        <v>189</v>
      </c>
      <c r="F102" s="6">
        <v>202</v>
      </c>
      <c r="G102" s="6">
        <v>25</v>
      </c>
      <c r="H102" s="6">
        <v>4</v>
      </c>
      <c r="I102" s="6">
        <v>0.9</v>
      </c>
      <c r="J102" s="6">
        <v>2</v>
      </c>
      <c r="K102" s="6">
        <v>0.4</v>
      </c>
      <c r="L102" s="6">
        <v>0</v>
      </c>
      <c r="M102" s="6">
        <v>0</v>
      </c>
      <c r="N102" s="6">
        <v>1</v>
      </c>
      <c r="O102" s="6">
        <v>0.2</v>
      </c>
      <c r="P102" s="6">
        <v>1</v>
      </c>
      <c r="Q102" s="6">
        <v>0.2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10</v>
      </c>
      <c r="Y102" s="6">
        <v>2.4</v>
      </c>
      <c r="Z102" s="6">
        <v>30</v>
      </c>
      <c r="AA102" s="6">
        <v>7.2</v>
      </c>
      <c r="AB102" s="6">
        <v>2</v>
      </c>
      <c r="AC102" s="6">
        <v>0.4</v>
      </c>
      <c r="AD102" s="6">
        <v>27</v>
      </c>
      <c r="AE102" s="6">
        <v>6.5</v>
      </c>
      <c r="AF102" s="6">
        <v>92</v>
      </c>
      <c r="AG102" s="6">
        <v>22</v>
      </c>
      <c r="AH102" s="6">
        <v>217</v>
      </c>
      <c r="AI102" s="6">
        <v>52</v>
      </c>
      <c r="AJ102" s="6">
        <v>13</v>
      </c>
      <c r="AK102" s="6">
        <v>3</v>
      </c>
      <c r="AL102" s="6">
        <v>3</v>
      </c>
      <c r="AM102" s="6">
        <v>1.5</v>
      </c>
      <c r="AN102" s="6">
        <v>2</v>
      </c>
      <c r="AO102" s="6">
        <v>1.5</v>
      </c>
      <c r="AP102" s="6">
        <v>2</v>
      </c>
      <c r="AQ102" s="6">
        <v>7</v>
      </c>
    </row>
    <row r="103" spans="1:43" ht="72" x14ac:dyDescent="0.35">
      <c r="B103" s="6">
        <v>78</v>
      </c>
      <c r="C103" s="3" t="s">
        <v>168</v>
      </c>
      <c r="D103" s="6">
        <v>737</v>
      </c>
      <c r="E103" s="6">
        <v>296</v>
      </c>
      <c r="F103" s="6">
        <v>388</v>
      </c>
      <c r="G103" s="6">
        <v>53</v>
      </c>
      <c r="H103" s="6">
        <v>6</v>
      </c>
      <c r="I103" s="6">
        <v>1</v>
      </c>
      <c r="J103" s="6">
        <v>1</v>
      </c>
      <c r="K103" s="6">
        <v>0.1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20</v>
      </c>
      <c r="AA103" s="6">
        <v>1</v>
      </c>
      <c r="AB103" s="6">
        <v>0</v>
      </c>
      <c r="AC103" s="6">
        <v>0</v>
      </c>
      <c r="AD103" s="6">
        <v>737</v>
      </c>
      <c r="AE103" s="6">
        <v>100</v>
      </c>
      <c r="AF103" s="6">
        <v>265</v>
      </c>
      <c r="AG103" s="6">
        <v>25</v>
      </c>
      <c r="AH103" s="6">
        <v>320</v>
      </c>
      <c r="AI103" s="6">
        <v>40</v>
      </c>
      <c r="AJ103" s="6">
        <v>300</v>
      </c>
      <c r="AK103" s="6">
        <v>40</v>
      </c>
      <c r="AL103" s="6">
        <v>34</v>
      </c>
      <c r="AM103" s="6">
        <v>1</v>
      </c>
      <c r="AN103" s="6">
        <v>1</v>
      </c>
      <c r="AO103" s="6">
        <v>0</v>
      </c>
      <c r="AP103" s="6">
        <v>0</v>
      </c>
      <c r="AQ103" s="6">
        <v>5</v>
      </c>
    </row>
    <row r="104" spans="1:43" ht="72" x14ac:dyDescent="0.35">
      <c r="B104" s="6">
        <v>79</v>
      </c>
      <c r="C104" s="3" t="s">
        <v>169</v>
      </c>
      <c r="D104" s="6">
        <v>707</v>
      </c>
      <c r="E104" s="6">
        <v>297</v>
      </c>
      <c r="F104" s="6">
        <v>342</v>
      </c>
      <c r="G104" s="6">
        <v>68</v>
      </c>
      <c r="H104" s="6">
        <v>7</v>
      </c>
      <c r="I104" s="6">
        <v>0.99</v>
      </c>
      <c r="J104" s="6">
        <v>1</v>
      </c>
      <c r="K104" s="6">
        <v>0.14000000000000001</v>
      </c>
      <c r="L104" s="6">
        <v>0</v>
      </c>
      <c r="M104" s="6">
        <v>0</v>
      </c>
      <c r="N104" s="6">
        <v>1</v>
      </c>
      <c r="O104" s="6">
        <v>0.14000000000000001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20</v>
      </c>
      <c r="Y104" s="6">
        <v>2.83</v>
      </c>
      <c r="Z104" s="6">
        <v>20</v>
      </c>
      <c r="AA104" s="6">
        <v>2.83</v>
      </c>
      <c r="AB104" s="6">
        <v>0</v>
      </c>
      <c r="AC104" s="6">
        <v>0</v>
      </c>
      <c r="AD104" s="6">
        <v>50</v>
      </c>
      <c r="AE104" s="6">
        <v>7.07</v>
      </c>
      <c r="AF104" s="6">
        <v>589</v>
      </c>
      <c r="AG104" s="6">
        <v>83.31</v>
      </c>
      <c r="AH104" s="6">
        <v>356</v>
      </c>
      <c r="AI104" s="6">
        <v>50.35</v>
      </c>
      <c r="AJ104" s="6">
        <v>707</v>
      </c>
      <c r="AK104" s="6">
        <v>100</v>
      </c>
      <c r="AL104" s="6">
        <v>154</v>
      </c>
      <c r="AM104" s="6">
        <v>0</v>
      </c>
      <c r="AN104" s="6">
        <v>0</v>
      </c>
      <c r="AO104" s="6">
        <v>1</v>
      </c>
      <c r="AP104" s="6">
        <v>1</v>
      </c>
      <c r="AQ104" s="6">
        <v>6</v>
      </c>
    </row>
    <row r="105" spans="1:43" x14ac:dyDescent="0.35">
      <c r="B105" s="96" t="s">
        <v>46</v>
      </c>
      <c r="C105" s="97"/>
      <c r="D105" s="8">
        <f xml:space="preserve"> D99+D100+D101+D102+D103+D104</f>
        <v>3110</v>
      </c>
      <c r="E105" s="8">
        <f t="shared" ref="E105:AQ105" si="4">SUM(E99:E104)</f>
        <v>1356</v>
      </c>
      <c r="F105" s="8">
        <f t="shared" si="4"/>
        <v>1538</v>
      </c>
      <c r="G105" s="8">
        <f t="shared" si="4"/>
        <v>216</v>
      </c>
      <c r="H105" s="8">
        <f t="shared" si="4"/>
        <v>30</v>
      </c>
      <c r="I105" s="8">
        <f t="shared" si="4"/>
        <v>5.69</v>
      </c>
      <c r="J105" s="8">
        <f t="shared" si="4"/>
        <v>14</v>
      </c>
      <c r="K105" s="8">
        <f t="shared" si="4"/>
        <v>3.14</v>
      </c>
      <c r="L105" s="8">
        <f t="shared" si="4"/>
        <v>16</v>
      </c>
      <c r="M105" s="8">
        <f t="shared" si="4"/>
        <v>2.6</v>
      </c>
      <c r="N105" s="8">
        <f t="shared" si="4"/>
        <v>7</v>
      </c>
      <c r="O105" s="8">
        <f t="shared" si="4"/>
        <v>1.7599999999999998</v>
      </c>
      <c r="P105" s="8">
        <f t="shared" si="4"/>
        <v>3</v>
      </c>
      <c r="Q105" s="8">
        <f t="shared" si="4"/>
        <v>0.2</v>
      </c>
      <c r="R105" s="8">
        <f t="shared" si="4"/>
        <v>6</v>
      </c>
      <c r="S105" s="8">
        <f t="shared" si="4"/>
        <v>1.38</v>
      </c>
      <c r="T105" s="8">
        <f t="shared" si="4"/>
        <v>0</v>
      </c>
      <c r="U105" s="8">
        <f t="shared" si="4"/>
        <v>0</v>
      </c>
      <c r="V105" s="8">
        <f t="shared" si="4"/>
        <v>0</v>
      </c>
      <c r="W105" s="8">
        <f t="shared" si="4"/>
        <v>0</v>
      </c>
      <c r="X105" s="8">
        <f t="shared" si="4"/>
        <v>80</v>
      </c>
      <c r="Y105" s="8">
        <f t="shared" si="4"/>
        <v>17.93</v>
      </c>
      <c r="Z105" s="8">
        <f t="shared" si="4"/>
        <v>135</v>
      </c>
      <c r="AA105" s="8">
        <f t="shared" si="4"/>
        <v>27.03</v>
      </c>
      <c r="AB105" s="8">
        <f t="shared" si="4"/>
        <v>20</v>
      </c>
      <c r="AC105" s="8">
        <f t="shared" si="4"/>
        <v>3.8</v>
      </c>
      <c r="AD105" s="8">
        <f t="shared" si="4"/>
        <v>904</v>
      </c>
      <c r="AE105" s="8">
        <f t="shared" si="4"/>
        <v>134.62</v>
      </c>
      <c r="AF105" s="8">
        <f t="shared" si="4"/>
        <v>1716</v>
      </c>
      <c r="AG105" s="8">
        <f t="shared" si="4"/>
        <v>303.85000000000002</v>
      </c>
      <c r="AH105" s="8">
        <f t="shared" si="4"/>
        <v>1708</v>
      </c>
      <c r="AI105" s="8">
        <f t="shared" si="4"/>
        <v>334.35</v>
      </c>
      <c r="AJ105" s="33">
        <f t="shared" si="4"/>
        <v>1562</v>
      </c>
      <c r="AK105" s="33">
        <f t="shared" si="4"/>
        <v>275.98</v>
      </c>
      <c r="AL105" s="33">
        <f t="shared" si="4"/>
        <v>226</v>
      </c>
      <c r="AM105" s="33">
        <f t="shared" si="4"/>
        <v>2.5</v>
      </c>
      <c r="AN105" s="33">
        <f t="shared" si="4"/>
        <v>3</v>
      </c>
      <c r="AO105" s="33">
        <f t="shared" si="4"/>
        <v>5.5</v>
      </c>
      <c r="AP105" s="33">
        <f t="shared" si="4"/>
        <v>6</v>
      </c>
      <c r="AQ105" s="33">
        <f t="shared" si="4"/>
        <v>39</v>
      </c>
    </row>
    <row r="106" spans="1:43" x14ac:dyDescent="0.3">
      <c r="A106" s="77"/>
      <c r="B106" s="98" t="s">
        <v>170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100"/>
    </row>
    <row r="107" spans="1:43" ht="72" x14ac:dyDescent="0.35">
      <c r="B107" s="6">
        <v>80</v>
      </c>
      <c r="C107" s="3" t="s">
        <v>171</v>
      </c>
      <c r="D107" s="22">
        <v>791</v>
      </c>
      <c r="E107" s="22">
        <v>340</v>
      </c>
      <c r="F107" s="22">
        <v>370</v>
      </c>
      <c r="G107" s="22">
        <v>81</v>
      </c>
      <c r="H107" s="22">
        <v>2</v>
      </c>
      <c r="I107" s="22">
        <v>0.25</v>
      </c>
      <c r="J107" s="22">
        <v>0</v>
      </c>
      <c r="K107" s="22">
        <v>0</v>
      </c>
      <c r="L107" s="22">
        <v>0</v>
      </c>
      <c r="M107" s="22">
        <v>0</v>
      </c>
      <c r="N107" s="22">
        <v>1</v>
      </c>
      <c r="O107" s="22">
        <v>0.1</v>
      </c>
      <c r="P107" s="22">
        <v>0</v>
      </c>
      <c r="Q107" s="22">
        <v>0</v>
      </c>
      <c r="R107" s="22">
        <v>4</v>
      </c>
      <c r="S107" s="22">
        <v>0.5</v>
      </c>
      <c r="T107" s="22">
        <v>1</v>
      </c>
      <c r="U107" s="22">
        <v>0.1</v>
      </c>
      <c r="V107" s="22">
        <v>4</v>
      </c>
      <c r="W107" s="22">
        <v>0.5</v>
      </c>
      <c r="X107" s="22">
        <v>320</v>
      </c>
      <c r="Y107" s="22">
        <v>40</v>
      </c>
      <c r="Z107" s="22">
        <v>60</v>
      </c>
      <c r="AA107" s="22">
        <v>7.6</v>
      </c>
      <c r="AB107" s="22">
        <v>20</v>
      </c>
      <c r="AC107" s="22">
        <v>2.5</v>
      </c>
      <c r="AD107" s="22">
        <v>0</v>
      </c>
      <c r="AE107" s="22">
        <v>0</v>
      </c>
      <c r="AF107" s="22">
        <v>440</v>
      </c>
      <c r="AG107" s="22">
        <v>56</v>
      </c>
      <c r="AH107" s="22">
        <v>791</v>
      </c>
      <c r="AI107" s="22">
        <v>100</v>
      </c>
      <c r="AJ107" s="22">
        <v>791</v>
      </c>
      <c r="AK107" s="22">
        <v>100</v>
      </c>
      <c r="AL107" s="22">
        <v>10</v>
      </c>
      <c r="AM107" s="22">
        <v>0</v>
      </c>
      <c r="AN107" s="22">
        <v>0</v>
      </c>
      <c r="AO107" s="22">
        <v>1.5</v>
      </c>
      <c r="AP107" s="22">
        <v>2</v>
      </c>
      <c r="AQ107" s="22">
        <v>9</v>
      </c>
    </row>
    <row r="108" spans="1:43" ht="72" x14ac:dyDescent="0.35">
      <c r="B108" s="6">
        <v>81</v>
      </c>
      <c r="C108" s="3" t="s">
        <v>172</v>
      </c>
      <c r="D108" s="22">
        <v>448</v>
      </c>
      <c r="E108" s="22">
        <v>198</v>
      </c>
      <c r="F108" s="22">
        <v>225</v>
      </c>
      <c r="G108" s="22">
        <v>25</v>
      </c>
      <c r="H108" s="22">
        <v>3</v>
      </c>
      <c r="I108" s="22">
        <v>6.0000000000000001E-3</v>
      </c>
      <c r="J108" s="22">
        <v>1</v>
      </c>
      <c r="K108" s="22">
        <v>2E-3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1</v>
      </c>
      <c r="U108" s="22">
        <v>0</v>
      </c>
      <c r="V108" s="22">
        <v>0</v>
      </c>
      <c r="W108" s="22">
        <v>0</v>
      </c>
      <c r="X108" s="22">
        <v>5</v>
      </c>
      <c r="Y108" s="22" t="s">
        <v>173</v>
      </c>
      <c r="Z108" s="22">
        <v>20</v>
      </c>
      <c r="AA108" s="22">
        <v>0.04</v>
      </c>
      <c r="AB108" s="22">
        <v>15</v>
      </c>
      <c r="AC108" s="22">
        <v>0.03</v>
      </c>
      <c r="AD108" s="22">
        <v>250</v>
      </c>
      <c r="AE108" s="22">
        <v>0.55000000000000004</v>
      </c>
      <c r="AF108" s="22">
        <v>265</v>
      </c>
      <c r="AG108" s="22">
        <v>59</v>
      </c>
      <c r="AH108" s="22">
        <v>198</v>
      </c>
      <c r="AI108" s="22">
        <v>44</v>
      </c>
      <c r="AJ108" s="22">
        <v>448</v>
      </c>
      <c r="AK108" s="22">
        <v>100</v>
      </c>
      <c r="AL108" s="22">
        <v>21</v>
      </c>
      <c r="AM108" s="22">
        <v>0</v>
      </c>
      <c r="AN108" s="22">
        <v>0</v>
      </c>
      <c r="AO108" s="22">
        <v>1</v>
      </c>
      <c r="AP108" s="22">
        <v>1</v>
      </c>
      <c r="AQ108" s="22">
        <v>8</v>
      </c>
    </row>
    <row r="109" spans="1:43" ht="72" x14ac:dyDescent="0.35">
      <c r="B109" s="6">
        <v>82</v>
      </c>
      <c r="C109" s="3" t="s">
        <v>174</v>
      </c>
      <c r="D109" s="34">
        <v>563</v>
      </c>
      <c r="E109" s="34">
        <v>264</v>
      </c>
      <c r="F109" s="34">
        <v>249</v>
      </c>
      <c r="G109" s="34">
        <v>50</v>
      </c>
      <c r="H109" s="34">
        <v>3</v>
      </c>
      <c r="I109" s="34">
        <v>0.53</v>
      </c>
      <c r="J109" s="34">
        <v>1</v>
      </c>
      <c r="K109" s="34">
        <v>0.17</v>
      </c>
      <c r="L109" s="34">
        <v>0</v>
      </c>
      <c r="M109" s="34">
        <v>0</v>
      </c>
      <c r="N109" s="34">
        <v>1</v>
      </c>
      <c r="O109" s="34">
        <v>0.17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3</v>
      </c>
      <c r="Y109" s="34">
        <v>0.53</v>
      </c>
      <c r="Z109" s="34">
        <v>17</v>
      </c>
      <c r="AA109" s="34">
        <v>3</v>
      </c>
      <c r="AB109" s="34">
        <v>1</v>
      </c>
      <c r="AC109" s="34">
        <v>0.17</v>
      </c>
      <c r="AD109" s="34">
        <v>0</v>
      </c>
      <c r="AE109" s="34">
        <v>0</v>
      </c>
      <c r="AF109" s="34">
        <v>210</v>
      </c>
      <c r="AG109" s="34">
        <v>37.299999999999997</v>
      </c>
      <c r="AH109" s="34">
        <v>0</v>
      </c>
      <c r="AI109" s="34">
        <v>0</v>
      </c>
      <c r="AJ109" s="22">
        <v>7</v>
      </c>
      <c r="AK109" s="22">
        <v>1.24</v>
      </c>
      <c r="AL109" s="22">
        <v>4</v>
      </c>
      <c r="AM109" s="22">
        <v>0</v>
      </c>
      <c r="AN109" s="22">
        <v>0</v>
      </c>
      <c r="AO109" s="22">
        <v>1</v>
      </c>
      <c r="AP109" s="22">
        <v>2</v>
      </c>
      <c r="AQ109" s="22">
        <v>5</v>
      </c>
    </row>
    <row r="110" spans="1:43" ht="72" x14ac:dyDescent="0.35">
      <c r="B110" s="6">
        <v>83</v>
      </c>
      <c r="C110" s="3" t="s">
        <v>175</v>
      </c>
      <c r="D110" s="22">
        <v>600</v>
      </c>
      <c r="E110" s="22">
        <v>268</v>
      </c>
      <c r="F110" s="22">
        <v>303</v>
      </c>
      <c r="G110" s="22">
        <v>29</v>
      </c>
      <c r="H110" s="22">
        <v>1</v>
      </c>
      <c r="I110" s="22">
        <v>0.1</v>
      </c>
      <c r="J110" s="22">
        <v>0</v>
      </c>
      <c r="K110" s="22">
        <v>0</v>
      </c>
      <c r="L110" s="22">
        <v>6</v>
      </c>
      <c r="M110" s="22">
        <v>1</v>
      </c>
      <c r="N110" s="22">
        <v>1</v>
      </c>
      <c r="O110" s="22">
        <v>0.1</v>
      </c>
      <c r="P110" s="22">
        <v>0</v>
      </c>
      <c r="Q110" s="22">
        <v>0</v>
      </c>
      <c r="R110" s="22">
        <v>0</v>
      </c>
      <c r="S110" s="22">
        <v>0</v>
      </c>
      <c r="T110" s="22">
        <v>1</v>
      </c>
      <c r="U110" s="22">
        <v>0.1</v>
      </c>
      <c r="V110" s="22">
        <v>10</v>
      </c>
      <c r="W110" s="22">
        <v>1.7</v>
      </c>
      <c r="X110" s="22">
        <v>2</v>
      </c>
      <c r="Y110" s="22">
        <v>0.3</v>
      </c>
      <c r="Z110" s="22">
        <v>22</v>
      </c>
      <c r="AA110" s="22">
        <v>3.7</v>
      </c>
      <c r="AB110" s="22">
        <v>0</v>
      </c>
      <c r="AC110" s="22">
        <v>0</v>
      </c>
      <c r="AD110" s="22">
        <v>342</v>
      </c>
      <c r="AE110" s="22">
        <v>57</v>
      </c>
      <c r="AF110" s="22">
        <v>386</v>
      </c>
      <c r="AG110" s="22">
        <v>64</v>
      </c>
      <c r="AH110" s="22">
        <v>600</v>
      </c>
      <c r="AI110" s="22">
        <v>100</v>
      </c>
      <c r="AJ110" s="22">
        <v>21</v>
      </c>
      <c r="AK110" s="22">
        <v>3.5</v>
      </c>
      <c r="AL110" s="22">
        <v>21</v>
      </c>
      <c r="AM110" s="22">
        <v>0</v>
      </c>
      <c r="AN110" s="22">
        <v>0</v>
      </c>
      <c r="AO110" s="22">
        <v>1</v>
      </c>
      <c r="AP110" s="22">
        <v>1</v>
      </c>
      <c r="AQ110" s="22">
        <v>11</v>
      </c>
    </row>
    <row r="111" spans="1:43" ht="72" x14ac:dyDescent="0.35">
      <c r="B111" s="6">
        <v>84</v>
      </c>
      <c r="C111" s="3" t="s">
        <v>176</v>
      </c>
      <c r="D111" s="35">
        <v>297</v>
      </c>
      <c r="E111" s="35">
        <v>121</v>
      </c>
      <c r="F111" s="35">
        <v>151</v>
      </c>
      <c r="G111" s="35">
        <v>25</v>
      </c>
      <c r="H111" s="35">
        <v>2</v>
      </c>
      <c r="I111" s="35">
        <v>0.67</v>
      </c>
      <c r="J111" s="35">
        <v>0</v>
      </c>
      <c r="K111" s="35">
        <v>0</v>
      </c>
      <c r="L111" s="35">
        <v>0</v>
      </c>
      <c r="M111" s="35">
        <v>0</v>
      </c>
      <c r="N111" s="35">
        <v>2</v>
      </c>
      <c r="O111" s="35">
        <v>0.67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3</v>
      </c>
      <c r="W111" s="35">
        <v>1.01</v>
      </c>
      <c r="X111" s="35">
        <v>0</v>
      </c>
      <c r="Y111" s="35">
        <v>0</v>
      </c>
      <c r="Z111" s="35">
        <v>20</v>
      </c>
      <c r="AA111" s="35">
        <v>6.73</v>
      </c>
      <c r="AB111" s="35">
        <v>34</v>
      </c>
      <c r="AC111" s="35">
        <v>11.4</v>
      </c>
      <c r="AD111" s="35">
        <v>15</v>
      </c>
      <c r="AE111" s="35">
        <v>5</v>
      </c>
      <c r="AF111" s="35">
        <v>197</v>
      </c>
      <c r="AG111" s="35">
        <v>66</v>
      </c>
      <c r="AH111" s="35">
        <v>147</v>
      </c>
      <c r="AI111" s="35">
        <v>49</v>
      </c>
      <c r="AJ111" s="35">
        <v>297</v>
      </c>
      <c r="AK111" s="35">
        <v>100</v>
      </c>
      <c r="AL111" s="35">
        <v>3</v>
      </c>
      <c r="AM111" s="35">
        <v>0</v>
      </c>
      <c r="AN111" s="35">
        <v>0</v>
      </c>
      <c r="AO111" s="35">
        <v>1</v>
      </c>
      <c r="AP111" s="35">
        <v>1</v>
      </c>
      <c r="AQ111" s="35">
        <v>0</v>
      </c>
    </row>
    <row r="112" spans="1:43" ht="72" x14ac:dyDescent="0.35">
      <c r="B112" s="6">
        <v>85</v>
      </c>
      <c r="C112" s="3" t="s">
        <v>177</v>
      </c>
      <c r="D112" s="22">
        <v>196</v>
      </c>
      <c r="E112" s="22">
        <v>71</v>
      </c>
      <c r="F112" s="22">
        <v>99</v>
      </c>
      <c r="G112" s="22">
        <v>26</v>
      </c>
      <c r="H112" s="22">
        <v>2</v>
      </c>
      <c r="I112" s="22">
        <v>1</v>
      </c>
      <c r="J112" s="22">
        <v>0</v>
      </c>
      <c r="K112" s="22">
        <v>0</v>
      </c>
      <c r="L112" s="22">
        <v>9</v>
      </c>
      <c r="M112" s="22">
        <v>4.5</v>
      </c>
      <c r="N112" s="22">
        <v>2</v>
      </c>
      <c r="O112" s="22">
        <v>1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25</v>
      </c>
      <c r="AA112" s="22">
        <v>13</v>
      </c>
      <c r="AB112" s="22">
        <v>0</v>
      </c>
      <c r="AC112" s="22">
        <v>0</v>
      </c>
      <c r="AD112" s="22">
        <v>20</v>
      </c>
      <c r="AE112" s="22">
        <v>10</v>
      </c>
      <c r="AF112" s="22">
        <v>196</v>
      </c>
      <c r="AG112" s="22">
        <v>100</v>
      </c>
      <c r="AH112" s="22">
        <v>0</v>
      </c>
      <c r="AI112" s="22">
        <v>0</v>
      </c>
      <c r="AJ112" s="22">
        <v>3</v>
      </c>
      <c r="AK112" s="22">
        <v>1.5</v>
      </c>
      <c r="AL112" s="22">
        <v>11</v>
      </c>
      <c r="AM112" s="22">
        <v>1</v>
      </c>
      <c r="AN112" s="22">
        <v>1</v>
      </c>
      <c r="AO112" s="22">
        <v>1</v>
      </c>
      <c r="AP112" s="22">
        <v>1</v>
      </c>
      <c r="AQ112" s="22">
        <v>2</v>
      </c>
    </row>
    <row r="113" spans="2:43" ht="72" x14ac:dyDescent="0.35">
      <c r="B113" s="6">
        <v>86</v>
      </c>
      <c r="C113" s="3" t="s">
        <v>178</v>
      </c>
      <c r="D113" s="22">
        <v>374</v>
      </c>
      <c r="E113" s="22">
        <v>168</v>
      </c>
      <c r="F113" s="22">
        <v>191</v>
      </c>
      <c r="G113" s="22">
        <v>15</v>
      </c>
      <c r="H113" s="22">
        <v>3</v>
      </c>
      <c r="I113" s="22">
        <v>0.8</v>
      </c>
      <c r="J113" s="22">
        <v>1</v>
      </c>
      <c r="K113" s="22">
        <v>0.3</v>
      </c>
      <c r="L113" s="22">
        <v>118</v>
      </c>
      <c r="M113" s="22">
        <v>32</v>
      </c>
      <c r="N113" s="22">
        <v>1</v>
      </c>
      <c r="O113" s="22">
        <v>0.3</v>
      </c>
      <c r="P113" s="22">
        <v>1</v>
      </c>
      <c r="Q113" s="22">
        <v>0.3</v>
      </c>
      <c r="R113" s="22">
        <v>1</v>
      </c>
      <c r="S113" s="22">
        <v>0.3</v>
      </c>
      <c r="T113" s="22">
        <v>0</v>
      </c>
      <c r="U113" s="22">
        <v>0</v>
      </c>
      <c r="V113" s="22">
        <v>0</v>
      </c>
      <c r="W113" s="22">
        <v>0</v>
      </c>
      <c r="X113" s="22">
        <v>30</v>
      </c>
      <c r="Y113" s="22">
        <v>9</v>
      </c>
      <c r="Z113" s="22">
        <v>25</v>
      </c>
      <c r="AA113" s="22">
        <v>7</v>
      </c>
      <c r="AB113" s="22">
        <v>334</v>
      </c>
      <c r="AC113" s="22">
        <v>89</v>
      </c>
      <c r="AD113" s="22">
        <v>0</v>
      </c>
      <c r="AE113" s="22">
        <v>0</v>
      </c>
      <c r="AF113" s="22">
        <v>301</v>
      </c>
      <c r="AG113" s="22">
        <v>80</v>
      </c>
      <c r="AH113" s="22">
        <v>40</v>
      </c>
      <c r="AI113" s="22">
        <v>11</v>
      </c>
      <c r="AJ113" s="22">
        <v>374</v>
      </c>
      <c r="AK113" s="22">
        <v>100</v>
      </c>
      <c r="AL113" s="22">
        <v>6</v>
      </c>
      <c r="AM113" s="22">
        <v>1</v>
      </c>
      <c r="AN113" s="22">
        <v>1</v>
      </c>
      <c r="AO113" s="22">
        <v>0</v>
      </c>
      <c r="AP113" s="22">
        <v>0</v>
      </c>
      <c r="AQ113" s="22">
        <v>9</v>
      </c>
    </row>
    <row r="114" spans="2:43" ht="72" x14ac:dyDescent="0.35">
      <c r="B114" s="6">
        <v>87</v>
      </c>
      <c r="C114" s="3" t="s">
        <v>179</v>
      </c>
      <c r="D114" s="22">
        <v>145</v>
      </c>
      <c r="E114" s="22">
        <v>65</v>
      </c>
      <c r="F114" s="22">
        <v>73</v>
      </c>
      <c r="G114" s="22">
        <v>7</v>
      </c>
      <c r="H114" s="22">
        <v>1</v>
      </c>
      <c r="I114" s="22">
        <v>0.7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2</v>
      </c>
      <c r="W114" s="22">
        <v>1.4</v>
      </c>
      <c r="X114" s="22">
        <v>12</v>
      </c>
      <c r="Y114" s="22">
        <v>8.3000000000000007</v>
      </c>
      <c r="Z114" s="22">
        <v>25</v>
      </c>
      <c r="AA114" s="22">
        <v>10.3</v>
      </c>
      <c r="AB114" s="22">
        <v>56</v>
      </c>
      <c r="AC114" s="22">
        <v>39</v>
      </c>
      <c r="AD114" s="22">
        <v>0</v>
      </c>
      <c r="AE114" s="22">
        <v>0</v>
      </c>
      <c r="AF114" s="22">
        <v>92</v>
      </c>
      <c r="AG114" s="22">
        <v>63</v>
      </c>
      <c r="AH114" s="22">
        <v>0</v>
      </c>
      <c r="AI114" s="22">
        <v>0</v>
      </c>
      <c r="AJ114" s="22">
        <v>145</v>
      </c>
      <c r="AK114" s="22">
        <v>100</v>
      </c>
      <c r="AL114" s="22">
        <v>6</v>
      </c>
      <c r="AM114" s="22">
        <v>0</v>
      </c>
      <c r="AN114" s="22">
        <v>0</v>
      </c>
      <c r="AO114" s="22">
        <v>1</v>
      </c>
      <c r="AP114" s="22">
        <v>0</v>
      </c>
      <c r="AQ114" s="22">
        <v>0</v>
      </c>
    </row>
    <row r="115" spans="2:43" ht="90" x14ac:dyDescent="0.35">
      <c r="B115" s="6">
        <v>88</v>
      </c>
      <c r="C115" s="3" t="s">
        <v>180</v>
      </c>
      <c r="D115" s="22">
        <v>566</v>
      </c>
      <c r="E115" s="22">
        <v>250</v>
      </c>
      <c r="F115" s="22">
        <v>289</v>
      </c>
      <c r="G115" s="22">
        <v>26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1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1</v>
      </c>
      <c r="W115" s="22">
        <v>0</v>
      </c>
      <c r="X115" s="22">
        <v>0</v>
      </c>
      <c r="Y115" s="22">
        <v>0</v>
      </c>
      <c r="Z115" s="22">
        <v>15</v>
      </c>
      <c r="AA115" s="22">
        <v>0</v>
      </c>
      <c r="AB115" s="22">
        <v>0</v>
      </c>
      <c r="AC115" s="22">
        <v>0</v>
      </c>
      <c r="AD115" s="22">
        <v>15</v>
      </c>
      <c r="AE115" s="22">
        <v>0</v>
      </c>
      <c r="AF115" s="22">
        <v>212</v>
      </c>
      <c r="AG115" s="22">
        <v>0</v>
      </c>
      <c r="AH115" s="22">
        <v>295</v>
      </c>
      <c r="AI115" s="22">
        <v>0</v>
      </c>
      <c r="AJ115" s="22">
        <v>150</v>
      </c>
      <c r="AK115" s="22">
        <v>0</v>
      </c>
      <c r="AL115" s="22">
        <v>46</v>
      </c>
      <c r="AM115" s="22">
        <v>0.5</v>
      </c>
      <c r="AN115" s="22">
        <v>1</v>
      </c>
      <c r="AO115" s="22">
        <v>0.5</v>
      </c>
      <c r="AP115" s="22">
        <v>1</v>
      </c>
      <c r="AQ115" s="22">
        <v>0</v>
      </c>
    </row>
    <row r="116" spans="2:43" ht="72" x14ac:dyDescent="0.35">
      <c r="B116" s="6">
        <v>89</v>
      </c>
      <c r="C116" s="3" t="s">
        <v>181</v>
      </c>
      <c r="D116" s="22">
        <v>234</v>
      </c>
      <c r="E116" s="22">
        <v>99</v>
      </c>
      <c r="F116" s="22">
        <v>113</v>
      </c>
      <c r="G116" s="22">
        <v>22</v>
      </c>
      <c r="H116" s="22">
        <v>2</v>
      </c>
      <c r="I116" s="22">
        <v>0.8</v>
      </c>
      <c r="J116" s="22">
        <v>2</v>
      </c>
      <c r="K116" s="22">
        <v>0.8</v>
      </c>
      <c r="L116" s="22">
        <v>69</v>
      </c>
      <c r="M116" s="22">
        <v>29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15</v>
      </c>
      <c r="Y116" s="22">
        <v>15</v>
      </c>
      <c r="Z116" s="22">
        <v>25</v>
      </c>
      <c r="AA116" s="22">
        <v>25</v>
      </c>
      <c r="AB116" s="22">
        <v>14</v>
      </c>
      <c r="AC116" s="22">
        <v>14</v>
      </c>
      <c r="AD116" s="22">
        <v>234</v>
      </c>
      <c r="AE116" s="22">
        <v>234</v>
      </c>
      <c r="AF116" s="22">
        <v>234</v>
      </c>
      <c r="AG116" s="22">
        <v>234</v>
      </c>
      <c r="AH116" s="22">
        <v>234</v>
      </c>
      <c r="AI116" s="22">
        <v>234</v>
      </c>
      <c r="AJ116" s="22">
        <v>234</v>
      </c>
      <c r="AK116" s="22">
        <v>234</v>
      </c>
      <c r="AL116" s="22">
        <v>19</v>
      </c>
      <c r="AM116" s="22">
        <v>1</v>
      </c>
      <c r="AN116" s="22">
        <v>1</v>
      </c>
      <c r="AO116" s="22">
        <v>1</v>
      </c>
      <c r="AP116" s="22">
        <v>1</v>
      </c>
      <c r="AQ116" s="22">
        <v>3</v>
      </c>
    </row>
    <row r="117" spans="2:43" ht="72" x14ac:dyDescent="0.35">
      <c r="B117" s="6">
        <v>90</v>
      </c>
      <c r="C117" s="3" t="s">
        <v>182</v>
      </c>
      <c r="D117" s="22">
        <v>531</v>
      </c>
      <c r="E117" s="22">
        <v>222</v>
      </c>
      <c r="F117" s="22">
        <v>262</v>
      </c>
      <c r="G117" s="22">
        <v>47</v>
      </c>
      <c r="H117" s="22">
        <v>1</v>
      </c>
      <c r="I117" s="22">
        <v>0.2</v>
      </c>
      <c r="J117" s="22">
        <v>1</v>
      </c>
      <c r="K117" s="22">
        <v>0.2</v>
      </c>
      <c r="L117" s="22">
        <v>2</v>
      </c>
      <c r="M117" s="22">
        <v>0.4</v>
      </c>
      <c r="N117" s="22">
        <v>2</v>
      </c>
      <c r="O117" s="22">
        <v>0.4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25</v>
      </c>
      <c r="AA117" s="36">
        <v>0.05</v>
      </c>
      <c r="AB117" s="22">
        <v>9</v>
      </c>
      <c r="AC117" s="36">
        <v>0.02</v>
      </c>
      <c r="AD117" s="22">
        <v>73</v>
      </c>
      <c r="AE117" s="36">
        <v>0.14000000000000001</v>
      </c>
      <c r="AF117" s="22">
        <v>373</v>
      </c>
      <c r="AG117" s="36">
        <v>0.7</v>
      </c>
      <c r="AH117" s="22">
        <v>420</v>
      </c>
      <c r="AI117" s="36">
        <v>0.79</v>
      </c>
      <c r="AJ117" s="22">
        <v>0</v>
      </c>
      <c r="AK117" s="22">
        <v>0</v>
      </c>
      <c r="AL117" s="22">
        <v>4</v>
      </c>
      <c r="AM117" s="37">
        <v>1</v>
      </c>
      <c r="AN117" s="22">
        <v>1</v>
      </c>
      <c r="AO117" s="22">
        <v>1</v>
      </c>
      <c r="AP117" s="22">
        <v>1</v>
      </c>
      <c r="AQ117" s="22">
        <v>10</v>
      </c>
    </row>
    <row r="118" spans="2:43" ht="72" x14ac:dyDescent="0.35">
      <c r="B118" s="6">
        <v>91</v>
      </c>
      <c r="C118" s="3" t="s">
        <v>183</v>
      </c>
      <c r="D118" s="22">
        <v>669</v>
      </c>
      <c r="E118" s="22">
        <v>270</v>
      </c>
      <c r="F118" s="22">
        <v>331</v>
      </c>
      <c r="G118" s="22">
        <v>68</v>
      </c>
      <c r="H118" s="22">
        <v>1</v>
      </c>
      <c r="I118" s="22">
        <v>0.14000000000000001</v>
      </c>
      <c r="J118" s="22">
        <v>0</v>
      </c>
      <c r="K118" s="22">
        <v>0</v>
      </c>
      <c r="L118" s="22">
        <v>131</v>
      </c>
      <c r="M118" s="22">
        <v>20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25</v>
      </c>
      <c r="AA118" s="22">
        <v>3.73</v>
      </c>
      <c r="AB118" s="22">
        <v>10</v>
      </c>
      <c r="AC118" s="22">
        <v>1.49</v>
      </c>
      <c r="AD118" s="22">
        <v>76</v>
      </c>
      <c r="AE118" s="22">
        <v>11.3</v>
      </c>
      <c r="AF118" s="22">
        <v>262</v>
      </c>
      <c r="AG118" s="22">
        <v>39.1</v>
      </c>
      <c r="AH118" s="22">
        <v>340</v>
      </c>
      <c r="AI118" s="22">
        <v>50.8</v>
      </c>
      <c r="AJ118" s="22">
        <v>669</v>
      </c>
      <c r="AK118" s="22">
        <v>100</v>
      </c>
      <c r="AL118" s="22">
        <v>48</v>
      </c>
      <c r="AM118" s="22">
        <v>0</v>
      </c>
      <c r="AN118" s="22">
        <v>0</v>
      </c>
      <c r="AO118" s="22">
        <v>1</v>
      </c>
      <c r="AP118" s="22">
        <v>1</v>
      </c>
      <c r="AQ118" s="22">
        <v>12</v>
      </c>
    </row>
    <row r="119" spans="2:43" ht="72" x14ac:dyDescent="0.35">
      <c r="B119" s="6">
        <v>92</v>
      </c>
      <c r="C119" s="3" t="s">
        <v>184</v>
      </c>
      <c r="D119" s="22">
        <v>657</v>
      </c>
      <c r="E119" s="22">
        <v>306</v>
      </c>
      <c r="F119" s="22">
        <v>301</v>
      </c>
      <c r="G119" s="22">
        <v>50</v>
      </c>
      <c r="H119" s="22">
        <v>10</v>
      </c>
      <c r="I119" s="22">
        <v>1.5</v>
      </c>
      <c r="J119" s="22">
        <v>2</v>
      </c>
      <c r="K119" s="22">
        <v>0.3</v>
      </c>
      <c r="L119" s="22">
        <v>0</v>
      </c>
      <c r="M119" s="22">
        <v>0</v>
      </c>
      <c r="N119" s="22">
        <v>1</v>
      </c>
      <c r="O119" s="22">
        <v>0.2</v>
      </c>
      <c r="P119" s="22">
        <v>1</v>
      </c>
      <c r="Q119" s="22">
        <v>0.2</v>
      </c>
      <c r="R119" s="22">
        <v>1</v>
      </c>
      <c r="S119" s="22">
        <v>0.2</v>
      </c>
      <c r="T119" s="22">
        <v>1</v>
      </c>
      <c r="U119" s="22">
        <v>0.2</v>
      </c>
      <c r="V119" s="22">
        <v>1</v>
      </c>
      <c r="W119" s="22">
        <v>0.2</v>
      </c>
      <c r="X119" s="22">
        <v>0</v>
      </c>
      <c r="Y119" s="22">
        <v>0</v>
      </c>
      <c r="Z119" s="22">
        <v>36</v>
      </c>
      <c r="AA119" s="22">
        <v>5.5</v>
      </c>
      <c r="AB119" s="22">
        <v>4</v>
      </c>
      <c r="AC119" s="22">
        <v>0.6</v>
      </c>
      <c r="AD119" s="22">
        <v>168</v>
      </c>
      <c r="AE119" s="22">
        <v>25.5</v>
      </c>
      <c r="AF119" s="22">
        <v>316</v>
      </c>
      <c r="AG119" s="22">
        <v>48</v>
      </c>
      <c r="AH119" s="22">
        <v>306</v>
      </c>
      <c r="AI119" s="22">
        <v>47</v>
      </c>
      <c r="AJ119" s="22">
        <v>220</v>
      </c>
      <c r="AK119" s="22">
        <v>33</v>
      </c>
      <c r="AL119" s="22">
        <v>13</v>
      </c>
      <c r="AM119" s="22">
        <v>0</v>
      </c>
      <c r="AN119" s="22">
        <v>0</v>
      </c>
      <c r="AO119" s="22">
        <v>1</v>
      </c>
      <c r="AP119" s="22">
        <v>1</v>
      </c>
      <c r="AQ119" s="22">
        <v>7</v>
      </c>
    </row>
    <row r="120" spans="2:43" ht="72" x14ac:dyDescent="0.35">
      <c r="B120" s="6">
        <v>93</v>
      </c>
      <c r="C120" s="3" t="s">
        <v>185</v>
      </c>
      <c r="D120" s="22">
        <v>745</v>
      </c>
      <c r="E120" s="22">
        <v>328</v>
      </c>
      <c r="F120" s="22">
        <v>352</v>
      </c>
      <c r="G120" s="22">
        <v>65</v>
      </c>
      <c r="H120" s="22">
        <v>3</v>
      </c>
      <c r="I120" s="37">
        <f>H120*100/D120</f>
        <v>0.40268456375838924</v>
      </c>
      <c r="J120" s="22">
        <v>1</v>
      </c>
      <c r="K120" s="37">
        <f>J120*100/D120</f>
        <v>0.13422818791946309</v>
      </c>
      <c r="L120" s="22">
        <v>134</v>
      </c>
      <c r="M120" s="37">
        <f>L120*100/D120</f>
        <v>17.986577181208055</v>
      </c>
      <c r="N120" s="22">
        <v>0</v>
      </c>
      <c r="O120" s="37">
        <f>N120*100/D120</f>
        <v>0</v>
      </c>
      <c r="P120" s="22">
        <v>0</v>
      </c>
      <c r="Q120" s="37">
        <f>P120*100/F120</f>
        <v>0</v>
      </c>
      <c r="R120" s="22">
        <v>1</v>
      </c>
      <c r="S120" s="37">
        <f>R120*100/D120</f>
        <v>0.13422818791946309</v>
      </c>
      <c r="T120" s="22">
        <v>0</v>
      </c>
      <c r="U120" s="22">
        <v>0</v>
      </c>
      <c r="V120" s="22">
        <v>6</v>
      </c>
      <c r="W120" s="37">
        <f>V120*100/D120</f>
        <v>0.80536912751677847</v>
      </c>
      <c r="X120" s="22">
        <v>12</v>
      </c>
      <c r="Y120" s="37">
        <f>X120*100/D120</f>
        <v>1.6107382550335569</v>
      </c>
      <c r="Z120" s="22">
        <v>30</v>
      </c>
      <c r="AA120" s="37">
        <f>Z120*100/D120</f>
        <v>4.026845637583893</v>
      </c>
      <c r="AB120" s="22">
        <v>0</v>
      </c>
      <c r="AC120" s="37">
        <f>AB120*100/D120</f>
        <v>0</v>
      </c>
      <c r="AD120" s="22">
        <v>12</v>
      </c>
      <c r="AE120" s="37">
        <f>AD120*100/D120</f>
        <v>1.6107382550335569</v>
      </c>
      <c r="AF120" s="22">
        <v>468</v>
      </c>
      <c r="AG120" s="37">
        <f>AF120*100/D120</f>
        <v>62.818791946308728</v>
      </c>
      <c r="AH120" s="22">
        <v>356</v>
      </c>
      <c r="AI120" s="37">
        <f>AH120*100/D120</f>
        <v>47.785234899328856</v>
      </c>
      <c r="AJ120" s="22">
        <v>172</v>
      </c>
      <c r="AK120" s="37">
        <f>AJ120*100/D120</f>
        <v>23.087248322147651</v>
      </c>
      <c r="AL120" s="22">
        <v>3</v>
      </c>
      <c r="AM120" s="22">
        <v>1</v>
      </c>
      <c r="AN120" s="22">
        <v>2</v>
      </c>
      <c r="AO120" s="22">
        <v>1</v>
      </c>
      <c r="AP120" s="22">
        <v>2</v>
      </c>
      <c r="AQ120" s="22">
        <v>5</v>
      </c>
    </row>
    <row r="121" spans="2:43" x14ac:dyDescent="0.35">
      <c r="B121" s="96" t="s">
        <v>46</v>
      </c>
      <c r="C121" s="97"/>
      <c r="D121" s="38">
        <f>D107+D108+D109+D110+D111+D112+D113+D114+D115+D116+D117+D118+D119+D120</f>
        <v>6816</v>
      </c>
      <c r="E121" s="38">
        <f t="shared" ref="E121:AQ121" si="5">E107+E108+E109+E110+E111+E112+E113+E114+E115+E116+E117+E118+E119+E120</f>
        <v>2970</v>
      </c>
      <c r="F121" s="38">
        <f t="shared" si="5"/>
        <v>3309</v>
      </c>
      <c r="G121" s="38">
        <f t="shared" si="5"/>
        <v>536</v>
      </c>
      <c r="H121" s="38">
        <f t="shared" si="5"/>
        <v>34</v>
      </c>
      <c r="I121" s="38">
        <v>0.49</v>
      </c>
      <c r="J121" s="38">
        <f t="shared" si="5"/>
        <v>9</v>
      </c>
      <c r="K121" s="38">
        <v>0.13</v>
      </c>
      <c r="L121" s="38">
        <f t="shared" si="5"/>
        <v>469</v>
      </c>
      <c r="M121" s="38">
        <v>6.88</v>
      </c>
      <c r="N121" s="38">
        <f t="shared" si="5"/>
        <v>13</v>
      </c>
      <c r="O121" s="38">
        <v>0.19</v>
      </c>
      <c r="P121" s="38">
        <f t="shared" si="5"/>
        <v>2</v>
      </c>
      <c r="Q121" s="38">
        <v>0.02</v>
      </c>
      <c r="R121" s="38">
        <f t="shared" si="5"/>
        <v>7</v>
      </c>
      <c r="S121" s="38">
        <v>0.1</v>
      </c>
      <c r="T121" s="38">
        <f t="shared" si="5"/>
        <v>4</v>
      </c>
      <c r="U121" s="38">
        <v>0.05</v>
      </c>
      <c r="V121" s="38">
        <f t="shared" si="5"/>
        <v>27</v>
      </c>
      <c r="W121" s="38">
        <v>0.39</v>
      </c>
      <c r="X121" s="38">
        <f t="shared" si="5"/>
        <v>399</v>
      </c>
      <c r="Y121" s="38">
        <v>5.85</v>
      </c>
      <c r="Z121" s="38">
        <f t="shared" si="5"/>
        <v>370</v>
      </c>
      <c r="AA121" s="38">
        <v>5.42</v>
      </c>
      <c r="AB121" s="38">
        <f t="shared" si="5"/>
        <v>497</v>
      </c>
      <c r="AC121" s="38">
        <v>7.29</v>
      </c>
      <c r="AD121" s="38">
        <f t="shared" si="5"/>
        <v>1205</v>
      </c>
      <c r="AE121" s="38">
        <v>17.670000000000002</v>
      </c>
      <c r="AF121" s="38">
        <f t="shared" si="5"/>
        <v>3952</v>
      </c>
      <c r="AG121" s="38">
        <v>57.98</v>
      </c>
      <c r="AH121" s="38">
        <f t="shared" si="5"/>
        <v>3727</v>
      </c>
      <c r="AI121" s="38">
        <v>54.68</v>
      </c>
      <c r="AJ121" s="38">
        <f t="shared" si="5"/>
        <v>3531</v>
      </c>
      <c r="AK121" s="38">
        <v>51.8</v>
      </c>
      <c r="AL121" s="38">
        <f t="shared" si="5"/>
        <v>215</v>
      </c>
      <c r="AM121" s="38">
        <f t="shared" si="5"/>
        <v>5.5</v>
      </c>
      <c r="AN121" s="38">
        <f t="shared" si="5"/>
        <v>7</v>
      </c>
      <c r="AO121" s="38">
        <f t="shared" si="5"/>
        <v>13</v>
      </c>
      <c r="AP121" s="38">
        <f t="shared" si="5"/>
        <v>15</v>
      </c>
      <c r="AQ121" s="38">
        <f t="shared" si="5"/>
        <v>81</v>
      </c>
    </row>
    <row r="122" spans="2:43" x14ac:dyDescent="0.35">
      <c r="B122" s="98" t="s">
        <v>186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100"/>
    </row>
    <row r="123" spans="2:43" ht="72" x14ac:dyDescent="0.35">
      <c r="B123" s="6">
        <v>94</v>
      </c>
      <c r="C123" s="3" t="s">
        <v>187</v>
      </c>
      <c r="D123" s="6">
        <v>280</v>
      </c>
      <c r="E123" s="6">
        <v>128</v>
      </c>
      <c r="F123" s="6">
        <v>127</v>
      </c>
      <c r="G123" s="6">
        <v>25</v>
      </c>
      <c r="H123" s="6">
        <v>0</v>
      </c>
      <c r="I123" s="6">
        <v>0</v>
      </c>
      <c r="J123" s="6">
        <v>2</v>
      </c>
      <c r="K123" s="6">
        <v>0.71</v>
      </c>
      <c r="L123" s="6">
        <v>0</v>
      </c>
      <c r="M123" s="6">
        <v>0</v>
      </c>
      <c r="N123" s="6">
        <v>1</v>
      </c>
      <c r="O123" s="6">
        <v>0.35</v>
      </c>
      <c r="P123" s="6">
        <v>1</v>
      </c>
      <c r="Q123" s="6">
        <v>0.35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224</v>
      </c>
      <c r="Y123" s="6">
        <v>80</v>
      </c>
      <c r="Z123" s="6">
        <v>15</v>
      </c>
      <c r="AA123" s="6">
        <v>5.3</v>
      </c>
      <c r="AB123" s="6">
        <v>0</v>
      </c>
      <c r="AC123" s="6">
        <v>0</v>
      </c>
      <c r="AD123" s="6">
        <v>80</v>
      </c>
      <c r="AE123" s="6">
        <v>28.5</v>
      </c>
      <c r="AF123" s="6">
        <v>63</v>
      </c>
      <c r="AG123" s="6">
        <v>22.5</v>
      </c>
      <c r="AH123" s="6">
        <v>128</v>
      </c>
      <c r="AI123" s="6">
        <v>45.7</v>
      </c>
      <c r="AJ123" s="6">
        <v>280</v>
      </c>
      <c r="AK123" s="6">
        <v>100</v>
      </c>
      <c r="AL123" s="6">
        <v>252</v>
      </c>
      <c r="AM123" s="6">
        <v>1</v>
      </c>
      <c r="AN123" s="6">
        <v>1</v>
      </c>
      <c r="AO123" s="6">
        <v>0</v>
      </c>
      <c r="AP123" s="6">
        <v>0</v>
      </c>
      <c r="AQ123" s="6">
        <v>2</v>
      </c>
    </row>
    <row r="124" spans="2:43" ht="72" x14ac:dyDescent="0.35">
      <c r="B124" s="6">
        <v>95</v>
      </c>
      <c r="C124" s="3" t="s">
        <v>188</v>
      </c>
      <c r="D124" s="6">
        <v>385</v>
      </c>
      <c r="E124" s="6">
        <v>150</v>
      </c>
      <c r="F124" s="6">
        <v>209</v>
      </c>
      <c r="G124" s="6">
        <v>26</v>
      </c>
      <c r="H124" s="6">
        <v>5</v>
      </c>
      <c r="I124" s="6">
        <v>0.01</v>
      </c>
      <c r="J124" s="6">
        <v>5</v>
      </c>
      <c r="K124" s="6">
        <v>0.01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65</v>
      </c>
      <c r="Y124" s="6">
        <v>0.17</v>
      </c>
      <c r="Z124" s="6">
        <v>18</v>
      </c>
      <c r="AA124" s="6">
        <v>0.05</v>
      </c>
      <c r="AB124" s="6">
        <v>45</v>
      </c>
      <c r="AC124" s="6">
        <v>0.12</v>
      </c>
      <c r="AD124" s="6">
        <v>45</v>
      </c>
      <c r="AE124" s="6">
        <v>0.12</v>
      </c>
      <c r="AF124" s="6">
        <v>147</v>
      </c>
      <c r="AG124" s="6">
        <v>0.38</v>
      </c>
      <c r="AH124" s="6">
        <v>372</v>
      </c>
      <c r="AI124" s="6">
        <v>0.97</v>
      </c>
      <c r="AJ124" s="6">
        <v>56</v>
      </c>
      <c r="AK124" s="6">
        <v>0.15</v>
      </c>
      <c r="AL124" s="6">
        <v>6</v>
      </c>
      <c r="AM124" s="6">
        <v>1</v>
      </c>
      <c r="AN124" s="6">
        <v>1</v>
      </c>
      <c r="AO124" s="6">
        <v>0</v>
      </c>
      <c r="AP124" s="6">
        <v>0</v>
      </c>
      <c r="AQ124" s="6">
        <v>8</v>
      </c>
    </row>
    <row r="125" spans="2:43" ht="72" x14ac:dyDescent="0.35">
      <c r="B125" s="6">
        <v>96</v>
      </c>
      <c r="C125" s="3" t="s">
        <v>189</v>
      </c>
      <c r="D125" s="6">
        <v>199</v>
      </c>
      <c r="E125" s="6">
        <v>53</v>
      </c>
      <c r="F125" s="6">
        <v>101</v>
      </c>
      <c r="G125" s="6">
        <v>8</v>
      </c>
      <c r="H125" s="6">
        <v>3</v>
      </c>
      <c r="I125" s="6" t="s">
        <v>190</v>
      </c>
      <c r="J125" s="6">
        <v>1</v>
      </c>
      <c r="K125" s="6" t="s">
        <v>76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28</v>
      </c>
      <c r="AA125" s="6">
        <v>14</v>
      </c>
      <c r="AB125" s="6">
        <v>0</v>
      </c>
      <c r="AC125" s="6">
        <v>0</v>
      </c>
      <c r="AD125" s="6">
        <v>199</v>
      </c>
      <c r="AE125" s="6">
        <v>100</v>
      </c>
      <c r="AF125" s="6">
        <v>101</v>
      </c>
      <c r="AG125" s="6" t="s">
        <v>191</v>
      </c>
      <c r="AH125" s="6">
        <v>25</v>
      </c>
      <c r="AI125" s="6" t="s">
        <v>192</v>
      </c>
      <c r="AJ125" s="6">
        <v>7</v>
      </c>
      <c r="AK125" s="6">
        <v>17.5</v>
      </c>
      <c r="AL125" s="6">
        <v>5</v>
      </c>
      <c r="AM125" s="6">
        <v>1</v>
      </c>
      <c r="AN125" s="6">
        <v>2</v>
      </c>
      <c r="AO125" s="6">
        <v>0</v>
      </c>
      <c r="AP125" s="6">
        <v>0</v>
      </c>
      <c r="AQ125" s="6">
        <v>4</v>
      </c>
    </row>
    <row r="126" spans="2:43" ht="72" x14ac:dyDescent="0.35">
      <c r="B126" s="6">
        <v>97</v>
      </c>
      <c r="C126" s="3" t="s">
        <v>193</v>
      </c>
      <c r="D126" s="6">
        <v>187</v>
      </c>
      <c r="E126" s="6">
        <v>80</v>
      </c>
      <c r="F126" s="6">
        <v>101</v>
      </c>
      <c r="G126" s="6">
        <v>6</v>
      </c>
      <c r="H126" s="6">
        <v>3</v>
      </c>
      <c r="I126" s="6">
        <v>1.6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140</v>
      </c>
      <c r="Y126" s="6">
        <v>74.900000000000006</v>
      </c>
      <c r="Z126" s="6">
        <v>15</v>
      </c>
      <c r="AA126" s="6">
        <v>8</v>
      </c>
      <c r="AB126" s="6">
        <v>8</v>
      </c>
      <c r="AC126" s="6">
        <v>0.4</v>
      </c>
      <c r="AD126" s="6">
        <v>64</v>
      </c>
      <c r="AE126" s="6">
        <v>34.200000000000003</v>
      </c>
      <c r="AF126" s="6">
        <v>118</v>
      </c>
      <c r="AG126" s="6">
        <v>63.1</v>
      </c>
      <c r="AH126" s="6">
        <v>134</v>
      </c>
      <c r="AI126" s="6">
        <v>71.599999999999994</v>
      </c>
      <c r="AJ126" s="6">
        <v>120</v>
      </c>
      <c r="AK126" s="6">
        <v>64.099999999999994</v>
      </c>
      <c r="AL126" s="6">
        <v>1</v>
      </c>
      <c r="AM126" s="6">
        <v>1</v>
      </c>
      <c r="AN126" s="6">
        <v>1</v>
      </c>
      <c r="AO126" s="6">
        <v>0</v>
      </c>
      <c r="AP126" s="6">
        <v>0</v>
      </c>
      <c r="AQ126" s="6">
        <v>3</v>
      </c>
    </row>
    <row r="127" spans="2:43" ht="72" x14ac:dyDescent="0.35">
      <c r="B127" s="6">
        <v>98</v>
      </c>
      <c r="C127" s="3" t="s">
        <v>194</v>
      </c>
      <c r="D127" s="6">
        <v>838</v>
      </c>
      <c r="E127" s="6">
        <v>336</v>
      </c>
      <c r="F127" s="6">
        <v>426</v>
      </c>
      <c r="G127" s="6">
        <v>76</v>
      </c>
      <c r="H127" s="6">
        <v>3</v>
      </c>
      <c r="I127" s="6">
        <v>0.4</v>
      </c>
      <c r="J127" s="6">
        <v>3</v>
      </c>
      <c r="K127" s="6">
        <v>0.4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1</v>
      </c>
      <c r="S127" s="6">
        <v>0.1</v>
      </c>
      <c r="T127" s="6">
        <v>1</v>
      </c>
      <c r="U127" s="6">
        <v>0.1</v>
      </c>
      <c r="V127" s="6">
        <v>1</v>
      </c>
      <c r="W127" s="6">
        <v>0.1</v>
      </c>
      <c r="X127" s="6">
        <v>50</v>
      </c>
      <c r="Y127" s="6">
        <v>6</v>
      </c>
      <c r="Z127" s="6">
        <v>25</v>
      </c>
      <c r="AA127" s="6">
        <v>3</v>
      </c>
      <c r="AB127" s="6">
        <v>21</v>
      </c>
      <c r="AC127" s="6">
        <v>3</v>
      </c>
      <c r="AD127" s="6">
        <v>280</v>
      </c>
      <c r="AE127" s="6">
        <v>33</v>
      </c>
      <c r="AF127" s="6">
        <v>604</v>
      </c>
      <c r="AG127" s="6">
        <v>72</v>
      </c>
      <c r="AH127" s="6">
        <v>409</v>
      </c>
      <c r="AI127" s="6">
        <v>49</v>
      </c>
      <c r="AJ127" s="6">
        <v>150</v>
      </c>
      <c r="AK127" s="6">
        <v>18</v>
      </c>
      <c r="AL127" s="6">
        <v>20</v>
      </c>
      <c r="AM127" s="6">
        <v>1</v>
      </c>
      <c r="AN127" s="6">
        <v>1</v>
      </c>
      <c r="AO127" s="6">
        <v>0</v>
      </c>
      <c r="AP127" s="6">
        <v>0</v>
      </c>
      <c r="AQ127" s="6">
        <v>4</v>
      </c>
    </row>
    <row r="128" spans="2:43" ht="72" x14ac:dyDescent="0.35">
      <c r="B128" s="6">
        <v>99</v>
      </c>
      <c r="C128" s="3" t="s">
        <v>195</v>
      </c>
      <c r="D128" s="6">
        <v>135</v>
      </c>
      <c r="E128" s="6">
        <v>58</v>
      </c>
      <c r="F128" s="6">
        <v>64</v>
      </c>
      <c r="G128" s="6">
        <v>13</v>
      </c>
      <c r="H128" s="6">
        <v>2</v>
      </c>
      <c r="I128" s="6">
        <v>1.4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38</v>
      </c>
      <c r="Y128" s="6">
        <v>49</v>
      </c>
      <c r="Z128" s="6">
        <v>8</v>
      </c>
      <c r="AA128" s="6">
        <v>53</v>
      </c>
      <c r="AB128" s="6">
        <v>0</v>
      </c>
      <c r="AC128" s="6">
        <v>0</v>
      </c>
      <c r="AD128" s="6">
        <v>0</v>
      </c>
      <c r="AE128" s="6">
        <v>0</v>
      </c>
      <c r="AF128" s="6">
        <v>92</v>
      </c>
      <c r="AG128" s="6">
        <v>68</v>
      </c>
      <c r="AH128" s="6">
        <v>94</v>
      </c>
      <c r="AI128" s="6">
        <v>69</v>
      </c>
      <c r="AJ128" s="6">
        <v>135</v>
      </c>
      <c r="AK128" s="6">
        <v>100</v>
      </c>
      <c r="AL128" s="6">
        <v>0</v>
      </c>
      <c r="AM128" s="6">
        <v>1</v>
      </c>
      <c r="AN128" s="6">
        <v>1</v>
      </c>
      <c r="AO128" s="6">
        <v>0</v>
      </c>
      <c r="AP128" s="6">
        <v>0</v>
      </c>
      <c r="AQ128" s="6">
        <v>3</v>
      </c>
    </row>
    <row r="129" spans="2:43" ht="72" x14ac:dyDescent="0.35">
      <c r="B129" s="6">
        <v>100</v>
      </c>
      <c r="C129" s="3" t="s">
        <v>196</v>
      </c>
      <c r="D129" s="6">
        <v>199</v>
      </c>
      <c r="E129" s="6">
        <v>53</v>
      </c>
      <c r="F129" s="6">
        <v>101</v>
      </c>
      <c r="G129" s="6">
        <v>8</v>
      </c>
      <c r="H129" s="6">
        <v>3</v>
      </c>
      <c r="I129" s="6" t="s">
        <v>190</v>
      </c>
      <c r="J129" s="6">
        <v>1</v>
      </c>
      <c r="K129" s="6" t="s">
        <v>76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28</v>
      </c>
      <c r="AA129" s="6">
        <v>14</v>
      </c>
      <c r="AB129" s="6">
        <v>0</v>
      </c>
      <c r="AC129" s="6">
        <v>0</v>
      </c>
      <c r="AD129" s="6">
        <v>199</v>
      </c>
      <c r="AE129" s="6">
        <v>100</v>
      </c>
      <c r="AF129" s="6">
        <v>101</v>
      </c>
      <c r="AG129" s="6" t="s">
        <v>191</v>
      </c>
      <c r="AH129" s="6">
        <v>25</v>
      </c>
      <c r="AI129" s="6" t="s">
        <v>192</v>
      </c>
      <c r="AJ129" s="6">
        <v>7</v>
      </c>
      <c r="AK129" s="6">
        <v>17.5</v>
      </c>
      <c r="AL129" s="6">
        <v>5</v>
      </c>
      <c r="AM129" s="6">
        <v>1</v>
      </c>
      <c r="AN129" s="6">
        <v>2</v>
      </c>
      <c r="AO129" s="6">
        <v>0</v>
      </c>
      <c r="AP129" s="6">
        <v>0</v>
      </c>
      <c r="AQ129" s="6">
        <v>4</v>
      </c>
    </row>
    <row r="130" spans="2:43" ht="72" x14ac:dyDescent="0.35">
      <c r="B130" s="6">
        <v>101</v>
      </c>
      <c r="C130" s="3" t="s">
        <v>197</v>
      </c>
      <c r="D130" s="6">
        <v>258</v>
      </c>
      <c r="E130" s="6">
        <v>121</v>
      </c>
      <c r="F130" s="6">
        <v>118</v>
      </c>
      <c r="G130" s="6">
        <v>19</v>
      </c>
      <c r="H130" s="6">
        <v>4</v>
      </c>
      <c r="I130" s="6">
        <v>1.6</v>
      </c>
      <c r="J130" s="6">
        <v>2</v>
      </c>
      <c r="K130" s="6">
        <v>0.8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9</v>
      </c>
      <c r="Y130" s="6">
        <v>3.4</v>
      </c>
      <c r="Z130" s="6">
        <v>16</v>
      </c>
      <c r="AA130" s="6">
        <v>6.2</v>
      </c>
      <c r="AB130" s="6">
        <v>4</v>
      </c>
      <c r="AC130" s="6">
        <v>1.5</v>
      </c>
      <c r="AD130" s="6">
        <v>0</v>
      </c>
      <c r="AE130" s="6">
        <v>0</v>
      </c>
      <c r="AF130" s="6">
        <v>141</v>
      </c>
      <c r="AG130" s="6">
        <v>55</v>
      </c>
      <c r="AH130" s="6">
        <v>115</v>
      </c>
      <c r="AI130" s="6">
        <v>45</v>
      </c>
      <c r="AJ130" s="6">
        <v>164</v>
      </c>
      <c r="AK130" s="6">
        <v>64</v>
      </c>
      <c r="AL130" s="6">
        <v>3</v>
      </c>
      <c r="AM130" s="6">
        <v>1</v>
      </c>
      <c r="AN130" s="6">
        <v>2</v>
      </c>
      <c r="AO130" s="6">
        <v>0</v>
      </c>
      <c r="AP130" s="6">
        <v>0</v>
      </c>
      <c r="AQ130" s="6">
        <v>5</v>
      </c>
    </row>
    <row r="131" spans="2:43" ht="72" x14ac:dyDescent="0.35">
      <c r="B131" s="6">
        <v>102</v>
      </c>
      <c r="C131" s="3" t="s">
        <v>198</v>
      </c>
      <c r="D131" s="6">
        <v>69</v>
      </c>
      <c r="E131" s="6">
        <v>10</v>
      </c>
      <c r="F131" s="6">
        <v>1</v>
      </c>
      <c r="G131" s="6">
        <v>0.74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5</v>
      </c>
      <c r="W131" s="6">
        <v>3.6</v>
      </c>
      <c r="X131" s="6">
        <v>11</v>
      </c>
      <c r="Y131" s="6">
        <v>8.1</v>
      </c>
      <c r="Z131" s="6">
        <v>0</v>
      </c>
      <c r="AA131" s="6">
        <v>0</v>
      </c>
      <c r="AB131" s="6">
        <v>30</v>
      </c>
      <c r="AC131" s="6">
        <v>22</v>
      </c>
      <c r="AD131" s="6">
        <v>0</v>
      </c>
      <c r="AE131" s="6">
        <v>0</v>
      </c>
      <c r="AF131" s="6">
        <v>126</v>
      </c>
      <c r="AG131" s="6">
        <v>92.6</v>
      </c>
      <c r="AH131" s="6">
        <v>130</v>
      </c>
      <c r="AI131" s="6">
        <v>95.5</v>
      </c>
      <c r="AJ131" s="6">
        <v>5</v>
      </c>
      <c r="AK131" s="6">
        <v>1</v>
      </c>
      <c r="AL131" s="6">
        <v>1</v>
      </c>
      <c r="AM131" s="6">
        <v>0</v>
      </c>
      <c r="AN131" s="6">
        <v>0</v>
      </c>
      <c r="AO131" s="6">
        <v>3</v>
      </c>
      <c r="AP131" s="6">
        <v>0</v>
      </c>
      <c r="AQ131" s="6">
        <v>0</v>
      </c>
    </row>
    <row r="132" spans="2:43" ht="72" x14ac:dyDescent="0.35">
      <c r="B132" s="6">
        <v>103</v>
      </c>
      <c r="C132" s="3" t="s">
        <v>199</v>
      </c>
      <c r="D132" s="6">
        <v>177</v>
      </c>
      <c r="E132" s="6">
        <v>83</v>
      </c>
      <c r="F132" s="6">
        <v>82</v>
      </c>
      <c r="G132" s="6">
        <v>12</v>
      </c>
      <c r="H132" s="6">
        <v>1</v>
      </c>
      <c r="I132" s="6">
        <v>6.0000000000000001E-3</v>
      </c>
      <c r="J132" s="6">
        <v>1</v>
      </c>
      <c r="K132" s="6">
        <v>6.0000000000000001E-3</v>
      </c>
      <c r="L132" s="6">
        <v>34</v>
      </c>
      <c r="M132" s="6">
        <v>0.19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140</v>
      </c>
      <c r="Y132" s="6">
        <v>0.79</v>
      </c>
      <c r="Z132" s="6">
        <v>17</v>
      </c>
      <c r="AA132" s="6">
        <v>0.1</v>
      </c>
      <c r="AB132" s="6">
        <v>0</v>
      </c>
      <c r="AC132" s="6">
        <v>0</v>
      </c>
      <c r="AD132" s="6">
        <v>0</v>
      </c>
      <c r="AE132" s="6">
        <v>0</v>
      </c>
      <c r="AF132" s="6">
        <v>20</v>
      </c>
      <c r="AG132" s="6">
        <v>0.113</v>
      </c>
      <c r="AH132" s="6">
        <v>148</v>
      </c>
      <c r="AI132" s="6">
        <v>0.84</v>
      </c>
      <c r="AJ132" s="6">
        <v>177</v>
      </c>
      <c r="AK132" s="6">
        <v>1</v>
      </c>
      <c r="AL132" s="6">
        <v>2</v>
      </c>
      <c r="AM132" s="6">
        <v>1</v>
      </c>
      <c r="AN132" s="6">
        <v>1</v>
      </c>
      <c r="AO132" s="6">
        <v>0</v>
      </c>
      <c r="AP132" s="6">
        <v>0</v>
      </c>
      <c r="AQ132" s="6">
        <v>2</v>
      </c>
    </row>
    <row r="133" spans="2:43" ht="72" x14ac:dyDescent="0.35">
      <c r="B133" s="6">
        <v>104</v>
      </c>
      <c r="C133" s="3" t="s">
        <v>200</v>
      </c>
      <c r="D133" s="6">
        <v>175</v>
      </c>
      <c r="E133" s="6">
        <v>70</v>
      </c>
      <c r="F133" s="6">
        <v>92</v>
      </c>
      <c r="G133" s="6">
        <v>13</v>
      </c>
      <c r="H133" s="6">
        <v>2</v>
      </c>
      <c r="I133" s="6">
        <v>1</v>
      </c>
      <c r="J133" s="6">
        <v>1</v>
      </c>
      <c r="K133" s="6">
        <v>0.6</v>
      </c>
      <c r="L133" s="6">
        <v>21</v>
      </c>
      <c r="M133" s="6">
        <v>12</v>
      </c>
      <c r="N133" s="6">
        <v>1</v>
      </c>
      <c r="O133" s="6" t="s">
        <v>201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40</v>
      </c>
      <c r="Y133" s="6">
        <v>23</v>
      </c>
      <c r="Z133" s="6">
        <v>15</v>
      </c>
      <c r="AA133" s="6">
        <v>9</v>
      </c>
      <c r="AB133" s="6">
        <v>0</v>
      </c>
      <c r="AC133" s="6">
        <v>0</v>
      </c>
      <c r="AD133" s="6">
        <v>45</v>
      </c>
      <c r="AE133" s="6">
        <v>26</v>
      </c>
      <c r="AF133" s="6">
        <v>71</v>
      </c>
      <c r="AG133" s="6">
        <v>41</v>
      </c>
      <c r="AH133" s="6">
        <v>162</v>
      </c>
      <c r="AI133" s="6">
        <v>93</v>
      </c>
      <c r="AJ133" s="6">
        <v>33</v>
      </c>
      <c r="AK133" s="6">
        <v>19</v>
      </c>
      <c r="AL133" s="6">
        <v>3</v>
      </c>
      <c r="AM133" s="6">
        <v>1</v>
      </c>
      <c r="AN133" s="6">
        <v>1</v>
      </c>
      <c r="AO133" s="6">
        <v>0</v>
      </c>
      <c r="AP133" s="6">
        <v>0</v>
      </c>
      <c r="AQ133" s="6">
        <v>3</v>
      </c>
    </row>
    <row r="134" spans="2:43" ht="72" x14ac:dyDescent="0.35">
      <c r="B134" s="6">
        <v>105</v>
      </c>
      <c r="C134" s="3" t="s">
        <v>202</v>
      </c>
      <c r="D134" s="6">
        <v>28</v>
      </c>
      <c r="E134" s="6">
        <v>17</v>
      </c>
      <c r="F134" s="6">
        <v>11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7</v>
      </c>
      <c r="AA134" s="6">
        <v>25</v>
      </c>
      <c r="AB134" s="6">
        <v>0</v>
      </c>
      <c r="AC134" s="6">
        <v>0</v>
      </c>
      <c r="AD134" s="6">
        <v>0</v>
      </c>
      <c r="AE134" s="6">
        <v>0</v>
      </c>
      <c r="AF134" s="6">
        <v>28</v>
      </c>
      <c r="AG134" s="6">
        <v>100</v>
      </c>
      <c r="AH134" s="6">
        <v>6</v>
      </c>
      <c r="AI134" s="6">
        <v>21</v>
      </c>
      <c r="AJ134" s="6">
        <v>28</v>
      </c>
      <c r="AK134" s="6">
        <v>100</v>
      </c>
      <c r="AL134" s="6">
        <v>2</v>
      </c>
      <c r="AM134" s="6">
        <v>0.5</v>
      </c>
      <c r="AN134" s="6">
        <v>1</v>
      </c>
      <c r="AO134" s="6">
        <v>0</v>
      </c>
      <c r="AP134" s="6">
        <v>0</v>
      </c>
      <c r="AQ134" s="6">
        <v>1</v>
      </c>
    </row>
    <row r="135" spans="2:43" ht="108" x14ac:dyDescent="0.35">
      <c r="B135" s="6">
        <v>106</v>
      </c>
      <c r="C135" s="3" t="s">
        <v>203</v>
      </c>
      <c r="D135" s="6">
        <v>659</v>
      </c>
      <c r="E135" s="6">
        <v>268</v>
      </c>
      <c r="F135" s="6">
        <v>340</v>
      </c>
      <c r="G135" s="6">
        <v>51</v>
      </c>
      <c r="H135" s="6">
        <v>3</v>
      </c>
      <c r="I135" s="6" t="s">
        <v>204</v>
      </c>
      <c r="J135" s="6">
        <v>3</v>
      </c>
      <c r="K135" s="6" t="s">
        <v>204</v>
      </c>
      <c r="L135" s="6">
        <v>3</v>
      </c>
      <c r="M135" s="6" t="s">
        <v>204</v>
      </c>
      <c r="N135" s="6">
        <v>3</v>
      </c>
      <c r="O135" s="6">
        <v>0.45</v>
      </c>
      <c r="P135" s="6">
        <v>3</v>
      </c>
      <c r="Q135" s="6">
        <v>0.45</v>
      </c>
      <c r="R135" s="6">
        <v>0</v>
      </c>
      <c r="S135" s="6">
        <v>0</v>
      </c>
      <c r="T135" s="6">
        <v>0</v>
      </c>
      <c r="U135" s="6">
        <v>0</v>
      </c>
      <c r="V135" s="6">
        <v>3</v>
      </c>
      <c r="W135" s="6">
        <v>0.45</v>
      </c>
      <c r="X135" s="6">
        <v>0</v>
      </c>
      <c r="Y135" s="6">
        <v>0</v>
      </c>
      <c r="Z135" s="6">
        <v>33</v>
      </c>
      <c r="AA135" s="6">
        <v>5</v>
      </c>
      <c r="AB135" s="6">
        <v>0</v>
      </c>
      <c r="AC135" s="6">
        <v>0</v>
      </c>
      <c r="AD135" s="6">
        <v>31</v>
      </c>
      <c r="AE135" s="6">
        <v>0</v>
      </c>
      <c r="AF135" s="6">
        <v>255</v>
      </c>
      <c r="AG135" s="6" t="s">
        <v>205</v>
      </c>
      <c r="AH135" s="6">
        <v>636</v>
      </c>
      <c r="AI135" s="6">
        <v>96.5</v>
      </c>
      <c r="AJ135" s="6">
        <v>0</v>
      </c>
      <c r="AK135" s="6">
        <v>0</v>
      </c>
      <c r="AL135" s="6">
        <v>10.15</v>
      </c>
      <c r="AM135" s="6">
        <v>4</v>
      </c>
      <c r="AN135" s="6">
        <v>6</v>
      </c>
      <c r="AO135" s="6">
        <v>0</v>
      </c>
      <c r="AP135" s="6">
        <v>0</v>
      </c>
      <c r="AQ135" s="6">
        <v>9</v>
      </c>
    </row>
    <row r="136" spans="2:43" x14ac:dyDescent="0.35">
      <c r="B136" s="96" t="s">
        <v>46</v>
      </c>
      <c r="C136" s="97"/>
      <c r="D136" s="18">
        <f t="shared" ref="D136:AQ136" si="6">SUM(D123:D135)</f>
        <v>3589</v>
      </c>
      <c r="E136" s="18">
        <f t="shared" si="6"/>
        <v>1427</v>
      </c>
      <c r="F136" s="18">
        <f t="shared" si="6"/>
        <v>1773</v>
      </c>
      <c r="G136" s="18">
        <f t="shared" si="6"/>
        <v>257.74</v>
      </c>
      <c r="H136" s="18">
        <f t="shared" si="6"/>
        <v>29</v>
      </c>
      <c r="I136" s="18">
        <f t="shared" si="6"/>
        <v>6.016</v>
      </c>
      <c r="J136" s="18">
        <f t="shared" si="6"/>
        <v>19</v>
      </c>
      <c r="K136" s="18">
        <f t="shared" si="6"/>
        <v>2.5260000000000002</v>
      </c>
      <c r="L136" s="18">
        <f t="shared" si="6"/>
        <v>58</v>
      </c>
      <c r="M136" s="18">
        <f t="shared" si="6"/>
        <v>12.19</v>
      </c>
      <c r="N136" s="18">
        <f t="shared" si="6"/>
        <v>5</v>
      </c>
      <c r="O136" s="18">
        <f t="shared" si="6"/>
        <v>0.8</v>
      </c>
      <c r="P136" s="18">
        <f t="shared" si="6"/>
        <v>4</v>
      </c>
      <c r="Q136" s="18">
        <f t="shared" si="6"/>
        <v>0.8</v>
      </c>
      <c r="R136" s="18">
        <f t="shared" si="6"/>
        <v>1</v>
      </c>
      <c r="S136" s="18">
        <f t="shared" si="6"/>
        <v>0.1</v>
      </c>
      <c r="T136" s="18">
        <f t="shared" si="6"/>
        <v>1</v>
      </c>
      <c r="U136" s="18">
        <f t="shared" si="6"/>
        <v>0.1</v>
      </c>
      <c r="V136" s="18">
        <f t="shared" si="6"/>
        <v>9</v>
      </c>
      <c r="W136" s="18">
        <f t="shared" si="6"/>
        <v>4.1500000000000004</v>
      </c>
      <c r="X136" s="18">
        <f t="shared" si="6"/>
        <v>717</v>
      </c>
      <c r="Y136" s="18">
        <f t="shared" si="6"/>
        <v>245.35999999999999</v>
      </c>
      <c r="Z136" s="18">
        <f t="shared" si="6"/>
        <v>225</v>
      </c>
      <c r="AA136" s="18">
        <f t="shared" si="6"/>
        <v>142.64999999999998</v>
      </c>
      <c r="AB136" s="18">
        <f t="shared" si="6"/>
        <v>108</v>
      </c>
      <c r="AC136" s="18">
        <f t="shared" si="6"/>
        <v>27.02</v>
      </c>
      <c r="AD136" s="18">
        <f t="shared" si="6"/>
        <v>943</v>
      </c>
      <c r="AE136" s="18">
        <f t="shared" si="6"/>
        <v>321.82</v>
      </c>
      <c r="AF136" s="18">
        <f t="shared" si="6"/>
        <v>1867</v>
      </c>
      <c r="AG136" s="18">
        <f t="shared" si="6"/>
        <v>514.69299999999998</v>
      </c>
      <c r="AH136" s="18">
        <f t="shared" si="6"/>
        <v>2384</v>
      </c>
      <c r="AI136" s="18">
        <f t="shared" si="6"/>
        <v>588.1099999999999</v>
      </c>
      <c r="AJ136" s="18">
        <f t="shared" si="6"/>
        <v>1162</v>
      </c>
      <c r="AK136" s="18">
        <f t="shared" si="6"/>
        <v>502.25</v>
      </c>
      <c r="AL136" s="18">
        <f t="shared" si="6"/>
        <v>310.14999999999998</v>
      </c>
      <c r="AM136" s="18">
        <f t="shared" si="6"/>
        <v>14.5</v>
      </c>
      <c r="AN136" s="18">
        <f t="shared" si="6"/>
        <v>20</v>
      </c>
      <c r="AO136" s="18">
        <f t="shared" si="6"/>
        <v>3</v>
      </c>
      <c r="AP136" s="18">
        <f t="shared" si="6"/>
        <v>0</v>
      </c>
      <c r="AQ136" s="18">
        <f t="shared" si="6"/>
        <v>48</v>
      </c>
    </row>
    <row r="137" spans="2:43" x14ac:dyDescent="0.35">
      <c r="B137" s="98" t="s">
        <v>206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100"/>
    </row>
    <row r="138" spans="2:43" ht="72" x14ac:dyDescent="0.35">
      <c r="B138" s="6">
        <v>107</v>
      </c>
      <c r="C138" s="3" t="s">
        <v>207</v>
      </c>
      <c r="D138" s="6">
        <v>587</v>
      </c>
      <c r="E138" s="6">
        <v>268</v>
      </c>
      <c r="F138" s="6">
        <v>286</v>
      </c>
      <c r="G138" s="6">
        <v>33</v>
      </c>
      <c r="H138" s="6">
        <v>4</v>
      </c>
      <c r="I138" s="6">
        <v>0.7</v>
      </c>
      <c r="J138" s="6">
        <v>3</v>
      </c>
      <c r="K138" s="6">
        <v>0.5</v>
      </c>
      <c r="L138" s="6">
        <v>2</v>
      </c>
      <c r="M138" s="6">
        <v>0.3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7</v>
      </c>
      <c r="AA138" s="6">
        <v>1.1000000000000001</v>
      </c>
      <c r="AB138" s="6">
        <v>0</v>
      </c>
      <c r="AC138" s="6">
        <v>0</v>
      </c>
      <c r="AD138" s="6">
        <v>313</v>
      </c>
      <c r="AE138" s="6">
        <v>53</v>
      </c>
      <c r="AF138" s="6">
        <v>103</v>
      </c>
      <c r="AG138" s="6">
        <v>17.5</v>
      </c>
      <c r="AH138" s="6">
        <v>554</v>
      </c>
      <c r="AI138" s="6">
        <v>94</v>
      </c>
      <c r="AJ138" s="23">
        <v>48</v>
      </c>
      <c r="AK138" s="23">
        <v>8</v>
      </c>
      <c r="AL138" s="6">
        <v>2</v>
      </c>
      <c r="AM138" s="23">
        <v>0</v>
      </c>
      <c r="AN138" s="23">
        <v>0</v>
      </c>
      <c r="AO138" s="23">
        <v>1</v>
      </c>
      <c r="AP138" s="23">
        <v>1</v>
      </c>
      <c r="AQ138" s="23">
        <v>5</v>
      </c>
    </row>
    <row r="139" spans="2:43" ht="72" x14ac:dyDescent="0.35">
      <c r="B139" s="6">
        <v>108</v>
      </c>
      <c r="C139" s="3" t="s">
        <v>208</v>
      </c>
      <c r="D139" s="6">
        <v>1065</v>
      </c>
      <c r="E139" s="6">
        <v>557</v>
      </c>
      <c r="F139" s="6">
        <v>471</v>
      </c>
      <c r="G139" s="6">
        <v>37</v>
      </c>
      <c r="H139" s="6">
        <v>5</v>
      </c>
      <c r="I139" s="6" t="s">
        <v>40</v>
      </c>
      <c r="J139" s="6">
        <v>2</v>
      </c>
      <c r="K139" s="6" t="s">
        <v>70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1</v>
      </c>
      <c r="S139" s="6" t="s">
        <v>209</v>
      </c>
      <c r="T139" s="6">
        <v>4</v>
      </c>
      <c r="U139" s="6" t="s">
        <v>102</v>
      </c>
      <c r="V139" s="6">
        <v>0</v>
      </c>
      <c r="W139" s="6">
        <v>0</v>
      </c>
      <c r="X139" s="6">
        <v>0</v>
      </c>
      <c r="Y139" s="6">
        <v>0</v>
      </c>
      <c r="Z139" s="6">
        <v>27</v>
      </c>
      <c r="AA139" s="6">
        <v>0</v>
      </c>
      <c r="AB139" s="6">
        <v>0</v>
      </c>
      <c r="AC139" s="6">
        <v>0</v>
      </c>
      <c r="AD139" s="6">
        <v>50</v>
      </c>
      <c r="AE139" s="6">
        <v>10</v>
      </c>
      <c r="AF139" s="6">
        <v>642</v>
      </c>
      <c r="AG139" s="6">
        <v>60</v>
      </c>
      <c r="AH139" s="6">
        <v>1065</v>
      </c>
      <c r="AI139" s="6">
        <v>100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1</v>
      </c>
      <c r="AP139" s="6">
        <v>0</v>
      </c>
      <c r="AQ139" s="6">
        <v>10</v>
      </c>
    </row>
    <row r="140" spans="2:43" ht="72" x14ac:dyDescent="0.35">
      <c r="B140" s="6">
        <v>109</v>
      </c>
      <c r="C140" s="3" t="s">
        <v>210</v>
      </c>
      <c r="D140" s="6">
        <v>996</v>
      </c>
      <c r="E140" s="6">
        <v>470</v>
      </c>
      <c r="F140" s="6">
        <v>470</v>
      </c>
      <c r="G140" s="6">
        <v>56</v>
      </c>
      <c r="H140" s="6">
        <v>19</v>
      </c>
      <c r="I140" s="6">
        <v>2</v>
      </c>
      <c r="J140" s="6">
        <v>0</v>
      </c>
      <c r="K140" s="6">
        <v>0</v>
      </c>
      <c r="L140" s="6">
        <v>5</v>
      </c>
      <c r="M140" s="6">
        <v>0.5</v>
      </c>
      <c r="N140" s="6">
        <v>0</v>
      </c>
      <c r="O140" s="6">
        <v>0</v>
      </c>
      <c r="P140" s="6">
        <v>0</v>
      </c>
      <c r="Q140" s="6">
        <v>0</v>
      </c>
      <c r="R140" s="6">
        <v>3</v>
      </c>
      <c r="S140" s="6">
        <v>0.3</v>
      </c>
      <c r="T140" s="6">
        <v>3</v>
      </c>
      <c r="U140" s="6">
        <v>0.3</v>
      </c>
      <c r="V140" s="6">
        <v>0</v>
      </c>
      <c r="W140" s="6">
        <v>0</v>
      </c>
      <c r="X140" s="6">
        <v>0</v>
      </c>
      <c r="Y140" s="6">
        <v>0</v>
      </c>
      <c r="Z140" s="6">
        <v>21</v>
      </c>
      <c r="AA140" s="6">
        <v>2.1</v>
      </c>
      <c r="AB140" s="6">
        <v>0</v>
      </c>
      <c r="AC140" s="6">
        <v>0</v>
      </c>
      <c r="AD140" s="6">
        <v>53</v>
      </c>
      <c r="AE140" s="6">
        <v>5.3</v>
      </c>
      <c r="AF140" s="6">
        <v>80</v>
      </c>
      <c r="AG140" s="6">
        <v>8</v>
      </c>
      <c r="AH140" s="6">
        <v>967</v>
      </c>
      <c r="AI140" s="6">
        <v>97</v>
      </c>
      <c r="AJ140" s="6">
        <v>165</v>
      </c>
      <c r="AK140" s="6">
        <v>16.5</v>
      </c>
      <c r="AL140" s="6">
        <v>1</v>
      </c>
      <c r="AM140" s="6">
        <v>0</v>
      </c>
      <c r="AN140" s="6">
        <v>0</v>
      </c>
      <c r="AO140" s="6">
        <v>1</v>
      </c>
      <c r="AP140" s="6">
        <v>1</v>
      </c>
      <c r="AQ140" s="6">
        <v>11</v>
      </c>
    </row>
    <row r="141" spans="2:43" ht="72" x14ac:dyDescent="0.35">
      <c r="B141" s="6">
        <v>110</v>
      </c>
      <c r="C141" s="3" t="s">
        <v>211</v>
      </c>
      <c r="D141" s="6">
        <v>474</v>
      </c>
      <c r="E141" s="6">
        <v>57</v>
      </c>
      <c r="F141" s="6">
        <v>3</v>
      </c>
      <c r="G141" s="6">
        <v>0.3</v>
      </c>
      <c r="H141" s="6">
        <v>6</v>
      </c>
      <c r="I141" s="6">
        <v>0.5</v>
      </c>
      <c r="J141" s="6">
        <v>2</v>
      </c>
      <c r="K141" s="6">
        <v>0.1</v>
      </c>
      <c r="L141" s="6">
        <v>4</v>
      </c>
      <c r="M141" s="6">
        <v>0.3</v>
      </c>
      <c r="N141" s="6">
        <v>1</v>
      </c>
      <c r="O141" s="6">
        <v>0.1</v>
      </c>
      <c r="P141" s="6">
        <v>0</v>
      </c>
      <c r="Q141" s="6">
        <v>0</v>
      </c>
      <c r="R141" s="6">
        <v>0</v>
      </c>
      <c r="S141" s="6">
        <v>0</v>
      </c>
      <c r="T141" s="6">
        <v>1</v>
      </c>
      <c r="U141" s="6">
        <v>0.09</v>
      </c>
      <c r="V141" s="6">
        <v>157</v>
      </c>
      <c r="W141" s="6">
        <v>15.3</v>
      </c>
      <c r="X141" s="6">
        <v>67</v>
      </c>
      <c r="Y141" s="6">
        <v>6.5</v>
      </c>
      <c r="Z141" s="6">
        <v>83</v>
      </c>
      <c r="AA141" s="6">
        <v>8.1</v>
      </c>
      <c r="AB141" s="6">
        <v>0</v>
      </c>
      <c r="AC141" s="6">
        <v>0</v>
      </c>
      <c r="AD141" s="6">
        <v>366</v>
      </c>
      <c r="AE141" s="6">
        <v>35.6</v>
      </c>
      <c r="AF141" s="6">
        <v>946</v>
      </c>
      <c r="AG141" s="6">
        <v>92</v>
      </c>
      <c r="AH141" s="6">
        <v>327</v>
      </c>
      <c r="AI141" s="6">
        <v>31.8</v>
      </c>
      <c r="AJ141" s="6">
        <v>123</v>
      </c>
      <c r="AK141" s="6">
        <v>1</v>
      </c>
      <c r="AL141" s="6">
        <v>1</v>
      </c>
      <c r="AM141" s="6">
        <v>0</v>
      </c>
      <c r="AN141" s="6">
        <v>0</v>
      </c>
      <c r="AO141" s="6">
        <v>12</v>
      </c>
      <c r="AP141" s="6">
        <v>0</v>
      </c>
      <c r="AQ141" s="6">
        <v>0</v>
      </c>
    </row>
    <row r="142" spans="2:43" ht="72" x14ac:dyDescent="0.35">
      <c r="B142" s="6">
        <v>111</v>
      </c>
      <c r="C142" s="3" t="s">
        <v>212</v>
      </c>
      <c r="D142" s="6">
        <v>377</v>
      </c>
      <c r="E142" s="6">
        <v>195</v>
      </c>
      <c r="F142" s="6">
        <v>166</v>
      </c>
      <c r="G142" s="13">
        <v>16</v>
      </c>
      <c r="H142" s="13">
        <v>1</v>
      </c>
      <c r="I142" s="13">
        <v>0.26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1</v>
      </c>
      <c r="S142" s="13">
        <v>0.26</v>
      </c>
      <c r="T142" s="6">
        <v>0</v>
      </c>
      <c r="U142" s="6">
        <v>0</v>
      </c>
      <c r="V142" s="6">
        <v>0</v>
      </c>
      <c r="W142" s="6">
        <v>0</v>
      </c>
      <c r="X142" s="6">
        <v>10</v>
      </c>
      <c r="Y142" s="6">
        <v>2.6</v>
      </c>
      <c r="Z142" s="6">
        <v>17</v>
      </c>
      <c r="AA142" s="6">
        <v>4.5</v>
      </c>
      <c r="AB142" s="6">
        <v>2</v>
      </c>
      <c r="AC142" s="6">
        <v>0.5</v>
      </c>
      <c r="AD142" s="6">
        <v>12</v>
      </c>
      <c r="AE142" s="6">
        <v>3.1</v>
      </c>
      <c r="AF142" s="6">
        <v>287</v>
      </c>
      <c r="AG142" s="6">
        <v>76</v>
      </c>
      <c r="AH142" s="6">
        <v>370</v>
      </c>
      <c r="AI142" s="6">
        <v>98</v>
      </c>
      <c r="AJ142" s="6">
        <v>377</v>
      </c>
      <c r="AK142" s="6">
        <v>100</v>
      </c>
      <c r="AL142" s="6">
        <v>5</v>
      </c>
      <c r="AM142" s="6">
        <v>1</v>
      </c>
      <c r="AN142" s="6">
        <v>1</v>
      </c>
      <c r="AO142" s="6">
        <v>0</v>
      </c>
      <c r="AP142" s="6">
        <v>0</v>
      </c>
      <c r="AQ142" s="6">
        <v>0</v>
      </c>
    </row>
    <row r="143" spans="2:43" ht="90" x14ac:dyDescent="0.35">
      <c r="B143" s="6">
        <v>112</v>
      </c>
      <c r="C143" s="3" t="s">
        <v>213</v>
      </c>
      <c r="D143" s="6">
        <v>958</v>
      </c>
      <c r="E143" s="6">
        <v>460</v>
      </c>
      <c r="F143" s="6">
        <v>435</v>
      </c>
      <c r="G143" s="6">
        <v>63</v>
      </c>
      <c r="H143" s="6">
        <v>3</v>
      </c>
      <c r="I143" s="6">
        <v>0.3</v>
      </c>
      <c r="J143" s="6">
        <v>1</v>
      </c>
      <c r="K143" s="6">
        <v>0</v>
      </c>
      <c r="L143" s="6">
        <v>0</v>
      </c>
      <c r="M143" s="6">
        <v>0</v>
      </c>
      <c r="N143" s="6">
        <v>1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2</v>
      </c>
      <c r="Y143" s="6">
        <v>0</v>
      </c>
      <c r="Z143" s="6">
        <v>14</v>
      </c>
      <c r="AA143" s="6">
        <v>0</v>
      </c>
      <c r="AB143" s="6">
        <v>1</v>
      </c>
      <c r="AC143" s="6">
        <v>0</v>
      </c>
      <c r="AD143" s="6">
        <v>502</v>
      </c>
      <c r="AE143" s="6">
        <v>0</v>
      </c>
      <c r="AF143" s="6">
        <v>225</v>
      </c>
      <c r="AG143" s="6">
        <v>0</v>
      </c>
      <c r="AH143" s="6">
        <v>465</v>
      </c>
      <c r="AI143" s="6">
        <v>0</v>
      </c>
      <c r="AJ143" s="6">
        <v>95</v>
      </c>
      <c r="AK143" s="6">
        <v>40</v>
      </c>
      <c r="AL143" s="6">
        <v>3</v>
      </c>
      <c r="AM143" s="6">
        <v>0</v>
      </c>
      <c r="AN143" s="6">
        <v>0</v>
      </c>
      <c r="AO143" s="20">
        <v>2</v>
      </c>
      <c r="AP143" s="20">
        <v>1</v>
      </c>
      <c r="AQ143" s="20">
        <v>5</v>
      </c>
    </row>
    <row r="144" spans="2:43" ht="72" x14ac:dyDescent="0.35">
      <c r="B144" s="6">
        <v>113</v>
      </c>
      <c r="C144" s="3" t="s">
        <v>214</v>
      </c>
      <c r="D144" s="6">
        <v>255</v>
      </c>
      <c r="E144" s="6">
        <v>127</v>
      </c>
      <c r="F144" s="6">
        <v>128</v>
      </c>
      <c r="G144" s="6">
        <v>0</v>
      </c>
      <c r="H144" s="6">
        <v>3</v>
      </c>
      <c r="I144" s="6">
        <v>1.1000000000000001</v>
      </c>
      <c r="J144" s="6">
        <v>1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8</v>
      </c>
      <c r="Y144" s="6">
        <v>3</v>
      </c>
      <c r="Z144" s="6">
        <v>5</v>
      </c>
      <c r="AA144" s="6">
        <v>1.9</v>
      </c>
      <c r="AB144" s="6">
        <v>0</v>
      </c>
      <c r="AC144" s="6">
        <v>0</v>
      </c>
      <c r="AD144" s="6">
        <v>0</v>
      </c>
      <c r="AE144" s="6">
        <v>0</v>
      </c>
      <c r="AF144" s="6">
        <v>238</v>
      </c>
      <c r="AG144" s="6">
        <v>93</v>
      </c>
      <c r="AH144" s="6">
        <v>227</v>
      </c>
      <c r="AI144" s="6">
        <v>89</v>
      </c>
      <c r="AJ144" s="6">
        <v>238</v>
      </c>
      <c r="AK144" s="6">
        <v>93</v>
      </c>
      <c r="AL144" s="6">
        <v>5</v>
      </c>
      <c r="AM144" s="6">
        <v>0</v>
      </c>
      <c r="AN144" s="6">
        <v>0</v>
      </c>
      <c r="AO144" s="6">
        <v>1</v>
      </c>
      <c r="AP144" s="6">
        <v>1</v>
      </c>
      <c r="AQ144" s="6">
        <v>3</v>
      </c>
    </row>
    <row r="145" spans="2:43" x14ac:dyDescent="0.35">
      <c r="B145" s="96" t="s">
        <v>46</v>
      </c>
      <c r="C145" s="97"/>
      <c r="D145" s="8">
        <f>SUM(D138:D144)</f>
        <v>4712</v>
      </c>
      <c r="E145" s="8">
        <f>SUM(E138:E144)</f>
        <v>2134</v>
      </c>
      <c r="F145" s="8">
        <f t="shared" ref="F145:AQ145" si="7">SUM(F138:F144)</f>
        <v>1959</v>
      </c>
      <c r="G145" s="8">
        <f t="shared" si="7"/>
        <v>205.3</v>
      </c>
      <c r="H145" s="8">
        <f t="shared" si="7"/>
        <v>41</v>
      </c>
      <c r="I145" s="8">
        <f t="shared" si="7"/>
        <v>4.8599999999999994</v>
      </c>
      <c r="J145" s="8">
        <f t="shared" si="7"/>
        <v>9</v>
      </c>
      <c r="K145" s="8">
        <f t="shared" si="7"/>
        <v>0.6</v>
      </c>
      <c r="L145" s="8">
        <f t="shared" si="7"/>
        <v>11</v>
      </c>
      <c r="M145" s="8">
        <f t="shared" si="7"/>
        <v>1.1000000000000001</v>
      </c>
      <c r="N145" s="8">
        <f t="shared" si="7"/>
        <v>2</v>
      </c>
      <c r="O145" s="8">
        <f t="shared" si="7"/>
        <v>0.1</v>
      </c>
      <c r="P145" s="8">
        <f t="shared" si="7"/>
        <v>0</v>
      </c>
      <c r="Q145" s="8">
        <f t="shared" si="7"/>
        <v>0</v>
      </c>
      <c r="R145" s="8">
        <f t="shared" si="7"/>
        <v>5</v>
      </c>
      <c r="S145" s="8">
        <f t="shared" si="7"/>
        <v>0.56000000000000005</v>
      </c>
      <c r="T145" s="8">
        <f t="shared" si="7"/>
        <v>8</v>
      </c>
      <c r="U145" s="8">
        <f t="shared" si="7"/>
        <v>0.39</v>
      </c>
      <c r="V145" s="8">
        <f t="shared" si="7"/>
        <v>157</v>
      </c>
      <c r="W145" s="8">
        <f t="shared" si="7"/>
        <v>15.3</v>
      </c>
      <c r="X145" s="8">
        <f t="shared" si="7"/>
        <v>87</v>
      </c>
      <c r="Y145" s="8">
        <f t="shared" si="7"/>
        <v>12.1</v>
      </c>
      <c r="Z145" s="8">
        <f t="shared" si="7"/>
        <v>174</v>
      </c>
      <c r="AA145" s="8">
        <f t="shared" si="7"/>
        <v>17.7</v>
      </c>
      <c r="AB145" s="8">
        <f t="shared" si="7"/>
        <v>3</v>
      </c>
      <c r="AC145" s="8">
        <f t="shared" si="7"/>
        <v>0.5</v>
      </c>
      <c r="AD145" s="8">
        <f t="shared" si="7"/>
        <v>1296</v>
      </c>
      <c r="AE145" s="8">
        <f t="shared" si="7"/>
        <v>107</v>
      </c>
      <c r="AF145" s="8">
        <f t="shared" si="7"/>
        <v>2521</v>
      </c>
      <c r="AG145" s="8">
        <f t="shared" si="7"/>
        <v>346.5</v>
      </c>
      <c r="AH145" s="8">
        <f t="shared" si="7"/>
        <v>3975</v>
      </c>
      <c r="AI145" s="8">
        <f t="shared" si="7"/>
        <v>509.8</v>
      </c>
      <c r="AJ145" s="8">
        <f t="shared" si="7"/>
        <v>1046</v>
      </c>
      <c r="AK145" s="8">
        <f t="shared" si="7"/>
        <v>258.5</v>
      </c>
      <c r="AL145" s="8">
        <f t="shared" si="7"/>
        <v>17</v>
      </c>
      <c r="AM145" s="8">
        <f t="shared" si="7"/>
        <v>1</v>
      </c>
      <c r="AN145" s="8">
        <f t="shared" si="7"/>
        <v>1</v>
      </c>
      <c r="AO145" s="8">
        <f t="shared" si="7"/>
        <v>18</v>
      </c>
      <c r="AP145" s="8">
        <f t="shared" si="7"/>
        <v>4</v>
      </c>
      <c r="AQ145" s="8">
        <f t="shared" si="7"/>
        <v>34</v>
      </c>
    </row>
    <row r="146" spans="2:43" x14ac:dyDescent="0.35">
      <c r="B146" s="98" t="s">
        <v>215</v>
      </c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100"/>
    </row>
    <row r="147" spans="2:43" ht="72" x14ac:dyDescent="0.35">
      <c r="B147" s="6">
        <v>114</v>
      </c>
      <c r="C147" s="3" t="s">
        <v>216</v>
      </c>
      <c r="D147" s="6">
        <v>621</v>
      </c>
      <c r="E147" s="6">
        <v>260</v>
      </c>
      <c r="F147" s="6">
        <v>326</v>
      </c>
      <c r="G147" s="6">
        <v>35</v>
      </c>
      <c r="H147" s="6">
        <v>6</v>
      </c>
      <c r="I147" s="6">
        <v>1</v>
      </c>
      <c r="J147" s="6">
        <v>3</v>
      </c>
      <c r="K147" s="6">
        <v>0.5</v>
      </c>
      <c r="L147" s="6">
        <v>0</v>
      </c>
      <c r="M147" s="6">
        <v>0</v>
      </c>
      <c r="N147" s="6">
        <v>3</v>
      </c>
      <c r="O147" s="6">
        <v>0.5</v>
      </c>
      <c r="P147" s="6">
        <v>0</v>
      </c>
      <c r="Q147" s="6">
        <v>0</v>
      </c>
      <c r="R147" s="6">
        <v>3</v>
      </c>
      <c r="S147" s="6">
        <v>0.5</v>
      </c>
      <c r="T147" s="6">
        <v>1</v>
      </c>
      <c r="U147" s="6">
        <v>0.1</v>
      </c>
      <c r="V147" s="6">
        <v>0</v>
      </c>
      <c r="W147" s="6">
        <v>0</v>
      </c>
      <c r="X147" s="6">
        <v>5</v>
      </c>
      <c r="Y147" s="6">
        <v>1</v>
      </c>
      <c r="Z147" s="6">
        <v>6</v>
      </c>
      <c r="AA147" s="6">
        <v>1</v>
      </c>
      <c r="AB147" s="6">
        <v>2</v>
      </c>
      <c r="AC147" s="6">
        <v>0.3</v>
      </c>
      <c r="AD147" s="6">
        <v>30</v>
      </c>
      <c r="AE147" s="6">
        <v>5</v>
      </c>
      <c r="AF147" s="6">
        <v>470</v>
      </c>
      <c r="AG147" s="6">
        <v>76</v>
      </c>
      <c r="AH147" s="6">
        <v>349</v>
      </c>
      <c r="AI147" s="6">
        <v>56</v>
      </c>
      <c r="AJ147" s="6">
        <v>605</v>
      </c>
      <c r="AK147" s="6">
        <v>97</v>
      </c>
      <c r="AL147" s="6">
        <v>12</v>
      </c>
      <c r="AM147" s="6">
        <v>0</v>
      </c>
      <c r="AN147" s="6">
        <v>0</v>
      </c>
      <c r="AO147" s="6">
        <v>2</v>
      </c>
      <c r="AP147" s="6">
        <v>2</v>
      </c>
      <c r="AQ147" s="6">
        <v>12</v>
      </c>
    </row>
    <row r="148" spans="2:43" ht="72" x14ac:dyDescent="0.35">
      <c r="B148" s="6">
        <v>115</v>
      </c>
      <c r="C148" s="3" t="s">
        <v>217</v>
      </c>
      <c r="D148" s="6">
        <v>743</v>
      </c>
      <c r="E148" s="6">
        <v>343</v>
      </c>
      <c r="F148" s="6">
        <v>375</v>
      </c>
      <c r="G148" s="6">
        <v>25</v>
      </c>
      <c r="H148" s="6">
        <v>3</v>
      </c>
      <c r="I148" s="6">
        <v>0.4</v>
      </c>
      <c r="J148" s="6">
        <v>1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1</v>
      </c>
      <c r="S148" s="6">
        <v>0.1</v>
      </c>
      <c r="T148" s="6">
        <v>0</v>
      </c>
      <c r="U148" s="6">
        <v>0</v>
      </c>
      <c r="V148" s="6">
        <v>1</v>
      </c>
      <c r="W148" s="6">
        <v>0.1</v>
      </c>
      <c r="X148" s="6">
        <v>25</v>
      </c>
      <c r="Y148" s="6">
        <v>3.3</v>
      </c>
      <c r="Z148" s="6">
        <v>10</v>
      </c>
      <c r="AA148" s="6">
        <v>1.3</v>
      </c>
      <c r="AB148" s="6">
        <v>9</v>
      </c>
      <c r="AC148" s="6">
        <v>1.2</v>
      </c>
      <c r="AD148" s="6">
        <v>224</v>
      </c>
      <c r="AE148" s="6">
        <v>30</v>
      </c>
      <c r="AF148" s="6">
        <v>530</v>
      </c>
      <c r="AG148" s="6">
        <v>71</v>
      </c>
      <c r="AH148" s="6">
        <v>343</v>
      </c>
      <c r="AI148" s="6">
        <v>46</v>
      </c>
      <c r="AJ148" s="6">
        <v>743</v>
      </c>
      <c r="AK148" s="6">
        <v>100</v>
      </c>
      <c r="AL148" s="6">
        <v>5</v>
      </c>
      <c r="AM148" s="6">
        <v>0</v>
      </c>
      <c r="AN148" s="6">
        <v>0</v>
      </c>
      <c r="AO148" s="6">
        <v>2</v>
      </c>
      <c r="AP148" s="6">
        <v>4</v>
      </c>
      <c r="AQ148" s="6">
        <v>7</v>
      </c>
    </row>
    <row r="149" spans="2:43" ht="72" x14ac:dyDescent="0.35">
      <c r="B149" s="6">
        <v>116</v>
      </c>
      <c r="C149" s="3" t="s">
        <v>218</v>
      </c>
      <c r="D149" s="6">
        <v>750</v>
      </c>
      <c r="E149" s="6">
        <v>333</v>
      </c>
      <c r="F149" s="6">
        <v>353</v>
      </c>
      <c r="G149" s="6">
        <v>64</v>
      </c>
      <c r="H149" s="6">
        <v>4</v>
      </c>
      <c r="I149" s="6">
        <v>0.5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2</v>
      </c>
      <c r="S149" s="6">
        <v>0.3</v>
      </c>
      <c r="T149" s="6">
        <v>0</v>
      </c>
      <c r="U149" s="6">
        <v>0</v>
      </c>
      <c r="V149" s="6">
        <v>2</v>
      </c>
      <c r="W149" s="6">
        <v>0.3</v>
      </c>
      <c r="X149" s="6">
        <v>20</v>
      </c>
      <c r="Y149" s="6">
        <v>3</v>
      </c>
      <c r="Z149" s="6">
        <v>18</v>
      </c>
      <c r="AA149" s="6">
        <v>2.4</v>
      </c>
      <c r="AB149" s="6">
        <v>123</v>
      </c>
      <c r="AC149" s="6">
        <v>16.399999999999999</v>
      </c>
      <c r="AD149" s="6">
        <v>187</v>
      </c>
      <c r="AE149" s="6">
        <v>25</v>
      </c>
      <c r="AF149" s="6">
        <v>546</v>
      </c>
      <c r="AG149" s="6">
        <v>73</v>
      </c>
      <c r="AH149" s="6">
        <v>630</v>
      </c>
      <c r="AI149" s="6">
        <v>84</v>
      </c>
      <c r="AJ149" s="6">
        <v>121</v>
      </c>
      <c r="AK149" s="6">
        <v>3</v>
      </c>
      <c r="AL149" s="6">
        <v>9</v>
      </c>
      <c r="AM149" s="6">
        <v>1</v>
      </c>
      <c r="AN149" s="6">
        <v>1</v>
      </c>
      <c r="AO149" s="6">
        <v>1</v>
      </c>
      <c r="AP149" s="6">
        <v>1</v>
      </c>
      <c r="AQ149" s="6">
        <v>6</v>
      </c>
    </row>
    <row r="150" spans="2:43" ht="72" x14ac:dyDescent="0.35">
      <c r="B150" s="6">
        <v>117</v>
      </c>
      <c r="C150" s="3" t="s">
        <v>219</v>
      </c>
      <c r="D150" s="6">
        <v>750</v>
      </c>
      <c r="E150" s="6">
        <v>340</v>
      </c>
      <c r="F150" s="6">
        <v>335</v>
      </c>
      <c r="G150" s="6">
        <v>75</v>
      </c>
      <c r="H150" s="6">
        <v>3</v>
      </c>
      <c r="I150" s="6">
        <v>0.4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2</v>
      </c>
      <c r="S150" s="6">
        <v>0.2</v>
      </c>
      <c r="T150" s="6">
        <v>1</v>
      </c>
      <c r="U150" s="6">
        <v>0.1</v>
      </c>
      <c r="V150" s="6">
        <v>0</v>
      </c>
      <c r="W150" s="6">
        <v>0</v>
      </c>
      <c r="X150" s="6">
        <v>15</v>
      </c>
      <c r="Y150" s="6">
        <v>2</v>
      </c>
      <c r="Z150" s="6">
        <v>29</v>
      </c>
      <c r="AA150" s="6">
        <v>4</v>
      </c>
      <c r="AB150" s="6">
        <v>2</v>
      </c>
      <c r="AC150" s="6">
        <v>2</v>
      </c>
      <c r="AD150" s="6">
        <v>23</v>
      </c>
      <c r="AE150" s="6">
        <v>3</v>
      </c>
      <c r="AF150" s="6">
        <v>476</v>
      </c>
      <c r="AG150" s="6">
        <v>63</v>
      </c>
      <c r="AH150" s="6">
        <v>522</v>
      </c>
      <c r="AI150" s="6">
        <v>70</v>
      </c>
      <c r="AJ150" s="6">
        <v>750</v>
      </c>
      <c r="AK150" s="6">
        <v>100</v>
      </c>
      <c r="AL150" s="6">
        <v>8</v>
      </c>
      <c r="AM150" s="6">
        <v>2</v>
      </c>
      <c r="AN150" s="6">
        <v>0</v>
      </c>
      <c r="AO150" s="6">
        <v>0</v>
      </c>
      <c r="AP150" s="6">
        <v>0</v>
      </c>
      <c r="AQ150" s="6">
        <v>10</v>
      </c>
    </row>
    <row r="151" spans="2:43" ht="72" x14ac:dyDescent="0.35">
      <c r="B151" s="6">
        <v>118</v>
      </c>
      <c r="C151" s="3" t="s">
        <v>220</v>
      </c>
      <c r="D151" s="6">
        <v>484</v>
      </c>
      <c r="E151" s="6">
        <v>201</v>
      </c>
      <c r="F151" s="6">
        <v>249</v>
      </c>
      <c r="G151" s="6">
        <v>34</v>
      </c>
      <c r="H151" s="6">
        <v>1</v>
      </c>
      <c r="I151" s="6">
        <v>0.2</v>
      </c>
      <c r="J151" s="6">
        <v>1</v>
      </c>
      <c r="K151" s="6">
        <v>0.2</v>
      </c>
      <c r="L151" s="6">
        <v>0</v>
      </c>
      <c r="M151" s="6">
        <v>0</v>
      </c>
      <c r="N151" s="6">
        <v>1</v>
      </c>
      <c r="O151" s="6">
        <v>0.2</v>
      </c>
      <c r="P151" s="6">
        <v>0</v>
      </c>
      <c r="Q151" s="6">
        <v>0</v>
      </c>
      <c r="R151" s="6">
        <v>3</v>
      </c>
      <c r="S151" s="6">
        <v>0.6</v>
      </c>
      <c r="T151" s="6">
        <v>0</v>
      </c>
      <c r="U151" s="6">
        <v>0</v>
      </c>
      <c r="V151" s="6">
        <v>0</v>
      </c>
      <c r="W151" s="6">
        <v>0</v>
      </c>
      <c r="X151" s="6">
        <v>300</v>
      </c>
      <c r="Y151" s="6">
        <v>62</v>
      </c>
      <c r="Z151" s="6">
        <v>57</v>
      </c>
      <c r="AA151" s="6">
        <v>12</v>
      </c>
      <c r="AB151" s="6">
        <v>32</v>
      </c>
      <c r="AC151" s="6">
        <v>7</v>
      </c>
      <c r="AD151" s="6">
        <v>175</v>
      </c>
      <c r="AE151" s="6">
        <v>36.1</v>
      </c>
      <c r="AF151" s="6">
        <v>436</v>
      </c>
      <c r="AG151" s="6">
        <v>90</v>
      </c>
      <c r="AH151" s="6">
        <v>470</v>
      </c>
      <c r="AI151" s="6">
        <v>97</v>
      </c>
      <c r="AJ151" s="6">
        <v>419</v>
      </c>
      <c r="AK151" s="6">
        <v>87</v>
      </c>
      <c r="AL151" s="6">
        <v>6</v>
      </c>
      <c r="AM151" s="6">
        <v>1</v>
      </c>
      <c r="AN151" s="6">
        <v>1</v>
      </c>
      <c r="AO151" s="6">
        <v>1</v>
      </c>
      <c r="AP151" s="6">
        <v>1</v>
      </c>
      <c r="AQ151" s="6">
        <v>14</v>
      </c>
    </row>
    <row r="152" spans="2:43" ht="72" x14ac:dyDescent="0.35">
      <c r="B152" s="6">
        <v>119</v>
      </c>
      <c r="C152" s="3" t="s">
        <v>221</v>
      </c>
      <c r="D152" s="6">
        <v>482</v>
      </c>
      <c r="E152" s="6">
        <v>218</v>
      </c>
      <c r="F152" s="6">
        <v>243</v>
      </c>
      <c r="G152" s="6">
        <v>21</v>
      </c>
      <c r="H152" s="6">
        <v>9</v>
      </c>
      <c r="I152" s="6">
        <v>1.8</v>
      </c>
      <c r="J152" s="6">
        <v>0</v>
      </c>
      <c r="K152" s="6">
        <v>0</v>
      </c>
      <c r="L152" s="6">
        <v>2</v>
      </c>
      <c r="M152" s="6">
        <v>0.4</v>
      </c>
      <c r="N152" s="6">
        <v>1</v>
      </c>
      <c r="O152" s="6">
        <v>0.2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90</v>
      </c>
      <c r="Y152" s="6">
        <v>19</v>
      </c>
      <c r="Z152" s="6">
        <v>10</v>
      </c>
      <c r="AA152" s="6">
        <v>2</v>
      </c>
      <c r="AB152" s="6">
        <v>8</v>
      </c>
      <c r="AC152" s="6">
        <v>2</v>
      </c>
      <c r="AD152" s="6">
        <v>10</v>
      </c>
      <c r="AE152" s="6">
        <v>2</v>
      </c>
      <c r="AF152" s="6">
        <v>261</v>
      </c>
      <c r="AG152" s="6">
        <v>54.1</v>
      </c>
      <c r="AH152" s="6">
        <v>297</v>
      </c>
      <c r="AI152" s="6">
        <v>62</v>
      </c>
      <c r="AJ152" s="6">
        <v>482</v>
      </c>
      <c r="AK152" s="6">
        <v>100</v>
      </c>
      <c r="AL152" s="6">
        <v>12</v>
      </c>
      <c r="AM152" s="6">
        <v>1</v>
      </c>
      <c r="AN152" s="6">
        <v>1</v>
      </c>
      <c r="AO152" s="6">
        <v>0</v>
      </c>
      <c r="AP152" s="6">
        <v>0</v>
      </c>
      <c r="AQ152" s="6">
        <v>1</v>
      </c>
    </row>
    <row r="153" spans="2:43" ht="72" x14ac:dyDescent="0.35">
      <c r="B153" s="6">
        <v>120</v>
      </c>
      <c r="C153" s="3" t="s">
        <v>222</v>
      </c>
      <c r="D153" s="6">
        <v>292</v>
      </c>
      <c r="E153" s="6">
        <v>146</v>
      </c>
      <c r="F153" s="6">
        <v>129</v>
      </c>
      <c r="G153" s="6">
        <v>17</v>
      </c>
      <c r="H153" s="6">
        <v>4</v>
      </c>
      <c r="I153" s="6">
        <v>1.4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49</v>
      </c>
      <c r="Y153" s="6">
        <v>16.8</v>
      </c>
      <c r="Z153" s="6">
        <v>16</v>
      </c>
      <c r="AA153" s="6">
        <v>5</v>
      </c>
      <c r="AB153" s="6">
        <v>178</v>
      </c>
      <c r="AC153" s="6">
        <v>61</v>
      </c>
      <c r="AD153" s="6">
        <v>42</v>
      </c>
      <c r="AE153" s="6">
        <v>14</v>
      </c>
      <c r="AF153" s="6">
        <v>254</v>
      </c>
      <c r="AG153" s="6">
        <v>87</v>
      </c>
      <c r="AH153" s="6">
        <v>152</v>
      </c>
      <c r="AI153" s="6">
        <v>52</v>
      </c>
      <c r="AJ153" s="6">
        <v>158</v>
      </c>
      <c r="AK153" s="6">
        <v>51</v>
      </c>
      <c r="AL153" s="6">
        <v>27</v>
      </c>
      <c r="AM153" s="6">
        <v>0</v>
      </c>
      <c r="AN153" s="6">
        <v>0</v>
      </c>
      <c r="AO153" s="6">
        <v>1</v>
      </c>
      <c r="AP153" s="6">
        <v>1</v>
      </c>
      <c r="AQ153" s="6">
        <v>4</v>
      </c>
    </row>
    <row r="154" spans="2:43" ht="72" x14ac:dyDescent="0.35">
      <c r="B154" s="6">
        <v>121</v>
      </c>
      <c r="C154" s="3" t="s">
        <v>223</v>
      </c>
      <c r="D154" s="6">
        <v>254</v>
      </c>
      <c r="E154" s="6">
        <v>119</v>
      </c>
      <c r="F154" s="6">
        <v>133</v>
      </c>
      <c r="G154" s="6">
        <v>2</v>
      </c>
      <c r="H154" s="6">
        <v>8</v>
      </c>
      <c r="I154" s="6">
        <v>3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2</v>
      </c>
      <c r="S154" s="6">
        <v>0.8</v>
      </c>
      <c r="T154" s="6">
        <v>0</v>
      </c>
      <c r="U154" s="6">
        <v>0</v>
      </c>
      <c r="V154" s="6">
        <v>1</v>
      </c>
      <c r="W154" s="6">
        <v>0.4</v>
      </c>
      <c r="X154" s="6">
        <v>12</v>
      </c>
      <c r="Y154" s="6">
        <v>4.7</v>
      </c>
      <c r="Z154" s="6">
        <v>135</v>
      </c>
      <c r="AA154" s="6">
        <v>53</v>
      </c>
      <c r="AB154" s="6">
        <v>3</v>
      </c>
      <c r="AC154" s="6">
        <v>1.2</v>
      </c>
      <c r="AD154" s="6">
        <v>172</v>
      </c>
      <c r="AE154" s="6">
        <v>68</v>
      </c>
      <c r="AF154" s="6">
        <v>216</v>
      </c>
      <c r="AG154" s="6">
        <v>85</v>
      </c>
      <c r="AH154" s="6">
        <v>202</v>
      </c>
      <c r="AI154" s="6">
        <v>79.5</v>
      </c>
      <c r="AJ154" s="6">
        <v>254</v>
      </c>
      <c r="AK154" s="6">
        <v>100</v>
      </c>
      <c r="AL154" s="6">
        <v>5</v>
      </c>
      <c r="AM154" s="6">
        <v>0</v>
      </c>
      <c r="AN154" s="6">
        <v>0</v>
      </c>
      <c r="AO154" s="6">
        <v>1</v>
      </c>
      <c r="AP154" s="6">
        <v>1</v>
      </c>
      <c r="AQ154" s="6">
        <v>4</v>
      </c>
    </row>
    <row r="155" spans="2:43" ht="72" x14ac:dyDescent="0.35">
      <c r="B155" s="6">
        <v>122</v>
      </c>
      <c r="C155" s="3" t="s">
        <v>224</v>
      </c>
      <c r="D155" s="6">
        <v>453</v>
      </c>
      <c r="E155" s="6">
        <v>202</v>
      </c>
      <c r="F155" s="6">
        <v>236</v>
      </c>
      <c r="G155" s="6">
        <v>15</v>
      </c>
      <c r="H155" s="6">
        <v>3</v>
      </c>
      <c r="I155" s="6">
        <v>6</v>
      </c>
      <c r="J155" s="6">
        <v>1</v>
      </c>
      <c r="K155" s="6">
        <v>2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1</v>
      </c>
      <c r="S155" s="6">
        <v>2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22</v>
      </c>
      <c r="AA155" s="6">
        <v>5</v>
      </c>
      <c r="AB155" s="6">
        <v>14</v>
      </c>
      <c r="AC155" s="6">
        <v>3</v>
      </c>
      <c r="AD155" s="6">
        <v>251</v>
      </c>
      <c r="AE155" s="6">
        <v>55</v>
      </c>
      <c r="AF155" s="6">
        <v>250</v>
      </c>
      <c r="AG155" s="6">
        <v>55</v>
      </c>
      <c r="AH155" s="6">
        <v>190</v>
      </c>
      <c r="AI155" s="6">
        <v>42</v>
      </c>
      <c r="AJ155" s="6">
        <v>360</v>
      </c>
      <c r="AK155" s="6">
        <v>79</v>
      </c>
      <c r="AL155" s="6">
        <v>0</v>
      </c>
      <c r="AM155" s="6">
        <v>0</v>
      </c>
      <c r="AN155" s="6">
        <v>0</v>
      </c>
      <c r="AO155" s="6">
        <v>1</v>
      </c>
      <c r="AP155" s="6">
        <v>1</v>
      </c>
      <c r="AQ155" s="6">
        <v>4</v>
      </c>
    </row>
    <row r="156" spans="2:43" ht="72" x14ac:dyDescent="0.35">
      <c r="B156" s="6">
        <v>123</v>
      </c>
      <c r="C156" s="3" t="s">
        <v>225</v>
      </c>
      <c r="D156" s="6">
        <v>909</v>
      </c>
      <c r="E156" s="6">
        <v>391</v>
      </c>
      <c r="F156" s="6">
        <v>462</v>
      </c>
      <c r="G156" s="6">
        <v>56</v>
      </c>
      <c r="H156" s="6">
        <v>7</v>
      </c>
      <c r="I156" s="6">
        <v>0.7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1</v>
      </c>
      <c r="S156" s="6">
        <v>0.1</v>
      </c>
      <c r="T156" s="6">
        <v>0</v>
      </c>
      <c r="U156" s="6">
        <v>0</v>
      </c>
      <c r="V156" s="6">
        <v>0</v>
      </c>
      <c r="W156" s="6">
        <v>0</v>
      </c>
      <c r="X156" s="6">
        <v>518</v>
      </c>
      <c r="Y156" s="6">
        <v>57</v>
      </c>
      <c r="Z156" s="6">
        <v>909</v>
      </c>
      <c r="AA156" s="6">
        <v>100</v>
      </c>
      <c r="AB156" s="6">
        <v>156</v>
      </c>
      <c r="AC156" s="6">
        <v>17</v>
      </c>
      <c r="AD156" s="6">
        <v>518</v>
      </c>
      <c r="AE156" s="6">
        <v>57</v>
      </c>
      <c r="AF156" s="6">
        <v>413</v>
      </c>
      <c r="AG156" s="6">
        <v>45</v>
      </c>
      <c r="AH156" s="6">
        <v>602</v>
      </c>
      <c r="AI156" s="6">
        <v>67</v>
      </c>
      <c r="AJ156" s="6">
        <v>909</v>
      </c>
      <c r="AK156" s="6">
        <v>100</v>
      </c>
      <c r="AL156" s="6">
        <v>4</v>
      </c>
      <c r="AM156" s="6">
        <v>1</v>
      </c>
      <c r="AN156" s="6">
        <v>2</v>
      </c>
      <c r="AO156" s="6">
        <v>0</v>
      </c>
      <c r="AP156" s="6">
        <v>0</v>
      </c>
      <c r="AQ156" s="6">
        <v>17</v>
      </c>
    </row>
    <row r="157" spans="2:43" ht="72" x14ac:dyDescent="0.35">
      <c r="B157" s="6">
        <v>124</v>
      </c>
      <c r="C157" s="3" t="s">
        <v>226</v>
      </c>
      <c r="D157" s="6">
        <v>711</v>
      </c>
      <c r="E157" s="6">
        <v>301</v>
      </c>
      <c r="F157" s="6">
        <v>367</v>
      </c>
      <c r="G157" s="6">
        <v>43</v>
      </c>
      <c r="H157" s="6">
        <v>18</v>
      </c>
      <c r="I157" s="6">
        <v>2.5</v>
      </c>
      <c r="J157" s="6">
        <v>2</v>
      </c>
      <c r="K157" s="6">
        <v>0.2</v>
      </c>
      <c r="L157" s="6">
        <v>0</v>
      </c>
      <c r="M157" s="6">
        <v>0</v>
      </c>
      <c r="N157" s="6">
        <v>0</v>
      </c>
      <c r="O157" s="6">
        <v>0</v>
      </c>
      <c r="P157" s="6">
        <v>1</v>
      </c>
      <c r="Q157" s="6">
        <v>0.14000000000000001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257</v>
      </c>
      <c r="Y157" s="6">
        <v>36</v>
      </c>
      <c r="Z157" s="6">
        <v>23</v>
      </c>
      <c r="AA157" s="6">
        <v>3.2</v>
      </c>
      <c r="AB157" s="6">
        <v>12</v>
      </c>
      <c r="AC157" s="6">
        <v>1.68</v>
      </c>
      <c r="AD157" s="6">
        <v>124</v>
      </c>
      <c r="AE157" s="6">
        <v>18</v>
      </c>
      <c r="AF157" s="6">
        <v>302</v>
      </c>
      <c r="AG157" s="6">
        <v>42.4</v>
      </c>
      <c r="AH157" s="6">
        <v>695</v>
      </c>
      <c r="AI157" s="6">
        <v>98</v>
      </c>
      <c r="AJ157" s="6">
        <v>600</v>
      </c>
      <c r="AK157" s="6">
        <v>85</v>
      </c>
      <c r="AL157" s="6">
        <v>5</v>
      </c>
      <c r="AM157" s="6">
        <v>2</v>
      </c>
      <c r="AN157" s="6">
        <v>1</v>
      </c>
      <c r="AO157" s="6">
        <v>0.5</v>
      </c>
      <c r="AP157" s="6">
        <v>1</v>
      </c>
      <c r="AQ157" s="6">
        <v>7</v>
      </c>
    </row>
    <row r="158" spans="2:43" ht="72" x14ac:dyDescent="0.35">
      <c r="B158" s="6">
        <v>125</v>
      </c>
      <c r="C158" s="3" t="s">
        <v>227</v>
      </c>
      <c r="D158" s="6">
        <v>278</v>
      </c>
      <c r="E158" s="6">
        <v>116</v>
      </c>
      <c r="F158" s="6">
        <v>139</v>
      </c>
      <c r="G158" s="6">
        <v>23</v>
      </c>
      <c r="H158" s="6">
        <v>7</v>
      </c>
      <c r="I158" s="6">
        <v>2.5</v>
      </c>
      <c r="J158" s="6">
        <v>1</v>
      </c>
      <c r="K158" s="6">
        <v>0.4</v>
      </c>
      <c r="L158" s="6">
        <v>2</v>
      </c>
      <c r="M158" s="6">
        <v>0.7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278</v>
      </c>
      <c r="Y158" s="6">
        <v>100</v>
      </c>
      <c r="Z158" s="6">
        <v>17</v>
      </c>
      <c r="AA158" s="6">
        <v>6</v>
      </c>
      <c r="AB158" s="6">
        <v>20</v>
      </c>
      <c r="AC158" s="6">
        <v>7</v>
      </c>
      <c r="AD158" s="6">
        <v>278</v>
      </c>
      <c r="AE158" s="6">
        <v>100</v>
      </c>
      <c r="AF158" s="6">
        <v>272</v>
      </c>
      <c r="AG158" s="6">
        <v>97</v>
      </c>
      <c r="AH158" s="6">
        <v>265</v>
      </c>
      <c r="AI158" s="6">
        <v>95</v>
      </c>
      <c r="AJ158" s="6">
        <v>278</v>
      </c>
      <c r="AK158" s="6">
        <v>100</v>
      </c>
      <c r="AL158" s="6">
        <v>0</v>
      </c>
      <c r="AM158" s="6">
        <v>0</v>
      </c>
      <c r="AN158" s="6">
        <v>0</v>
      </c>
      <c r="AO158" s="6">
        <v>1</v>
      </c>
      <c r="AP158" s="6">
        <v>1</v>
      </c>
      <c r="AQ158" s="6">
        <v>3</v>
      </c>
    </row>
    <row r="159" spans="2:43" ht="72" x14ac:dyDescent="0.35">
      <c r="B159" s="6">
        <v>126</v>
      </c>
      <c r="C159" s="3" t="s">
        <v>228</v>
      </c>
      <c r="D159" s="6">
        <v>230</v>
      </c>
      <c r="E159" s="6">
        <v>111</v>
      </c>
      <c r="F159" s="6">
        <v>96</v>
      </c>
      <c r="G159" s="6">
        <v>23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2</v>
      </c>
      <c r="S159" s="6">
        <v>8.0000000000000002E-3</v>
      </c>
      <c r="T159" s="6">
        <v>0</v>
      </c>
      <c r="U159" s="6">
        <v>0</v>
      </c>
      <c r="V159" s="6">
        <v>1</v>
      </c>
      <c r="W159" s="6">
        <v>0.43</v>
      </c>
      <c r="X159" s="6">
        <v>140</v>
      </c>
      <c r="Y159" s="6">
        <v>0.6</v>
      </c>
      <c r="Z159" s="6">
        <v>35</v>
      </c>
      <c r="AA159" s="6">
        <v>0.15</v>
      </c>
      <c r="AB159" s="6">
        <v>20</v>
      </c>
      <c r="AC159" s="6">
        <v>0.09</v>
      </c>
      <c r="AD159" s="6">
        <v>128</v>
      </c>
      <c r="AE159" s="6">
        <v>0.56000000000000005</v>
      </c>
      <c r="AF159" s="6">
        <v>90</v>
      </c>
      <c r="AG159" s="6">
        <v>0.4</v>
      </c>
      <c r="AH159" s="6">
        <v>225</v>
      </c>
      <c r="AI159" s="6">
        <v>0.97</v>
      </c>
      <c r="AJ159" s="6">
        <v>230</v>
      </c>
      <c r="AK159" s="6">
        <v>1</v>
      </c>
      <c r="AL159" s="6">
        <v>5</v>
      </c>
      <c r="AM159" s="6">
        <v>0</v>
      </c>
      <c r="AN159" s="6">
        <v>0</v>
      </c>
      <c r="AO159" s="6">
        <v>1.5</v>
      </c>
      <c r="AP159" s="6">
        <v>1</v>
      </c>
      <c r="AQ159" s="6">
        <v>8</v>
      </c>
    </row>
    <row r="160" spans="2:43" x14ac:dyDescent="0.35">
      <c r="B160" s="96" t="s">
        <v>46</v>
      </c>
      <c r="C160" s="97"/>
      <c r="D160" s="18">
        <v>6957</v>
      </c>
      <c r="E160" s="18">
        <v>3081</v>
      </c>
      <c r="F160" s="18">
        <v>3443</v>
      </c>
      <c r="G160" s="18">
        <v>433</v>
      </c>
      <c r="H160" s="18">
        <v>73</v>
      </c>
      <c r="I160" s="18">
        <v>20.399999999999999</v>
      </c>
      <c r="J160" s="18">
        <v>9</v>
      </c>
      <c r="K160" s="18">
        <v>3.3</v>
      </c>
      <c r="L160" s="18">
        <v>4</v>
      </c>
      <c r="M160" s="18">
        <v>1.1000000000000001</v>
      </c>
      <c r="N160" s="18">
        <v>5</v>
      </c>
      <c r="O160" s="18">
        <v>0.9</v>
      </c>
      <c r="P160" s="18">
        <v>1</v>
      </c>
      <c r="Q160" s="18">
        <v>0.1</v>
      </c>
      <c r="R160" s="18">
        <v>17</v>
      </c>
      <c r="S160" s="18">
        <v>4.5999999999999996</v>
      </c>
      <c r="T160" s="18">
        <v>2</v>
      </c>
      <c r="U160" s="18">
        <v>0.2</v>
      </c>
      <c r="V160" s="18">
        <v>5</v>
      </c>
      <c r="W160" s="18">
        <v>1.23</v>
      </c>
      <c r="X160" s="18">
        <v>1709</v>
      </c>
      <c r="Y160" s="18">
        <v>305.39999999999998</v>
      </c>
      <c r="Z160" s="18">
        <v>1287</v>
      </c>
      <c r="AA160" s="18">
        <v>195</v>
      </c>
      <c r="AB160" s="18">
        <v>579</v>
      </c>
      <c r="AC160" s="18">
        <v>119.8</v>
      </c>
      <c r="AD160" s="18">
        <v>2162</v>
      </c>
      <c r="AE160" s="18">
        <v>413.6</v>
      </c>
      <c r="AF160" s="18">
        <v>4516</v>
      </c>
      <c r="AG160" s="18">
        <v>65</v>
      </c>
      <c r="AH160" s="18">
        <v>4942</v>
      </c>
      <c r="AI160" s="18">
        <v>71</v>
      </c>
      <c r="AJ160" s="18">
        <v>5909</v>
      </c>
      <c r="AK160" s="18">
        <v>85</v>
      </c>
      <c r="AL160" s="18">
        <v>98</v>
      </c>
      <c r="AM160" s="18">
        <v>0</v>
      </c>
      <c r="AN160" s="18">
        <v>6</v>
      </c>
      <c r="AO160" s="18">
        <v>12</v>
      </c>
      <c r="AP160" s="18">
        <v>14</v>
      </c>
      <c r="AQ160" s="18">
        <v>97</v>
      </c>
    </row>
    <row r="161" spans="2:43" x14ac:dyDescent="0.35">
      <c r="B161" s="98" t="s">
        <v>229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100"/>
    </row>
    <row r="162" spans="2:43" ht="72" x14ac:dyDescent="0.35">
      <c r="B162" s="6">
        <v>127</v>
      </c>
      <c r="C162" s="3" t="s">
        <v>230</v>
      </c>
      <c r="D162" s="6">
        <v>431</v>
      </c>
      <c r="E162" s="6">
        <v>184</v>
      </c>
      <c r="F162" s="6">
        <v>220</v>
      </c>
      <c r="G162" s="6">
        <v>27</v>
      </c>
      <c r="H162" s="6">
        <v>1</v>
      </c>
      <c r="I162" s="6">
        <f>H162/D162*100</f>
        <v>0.23201856148491878</v>
      </c>
      <c r="J162" s="6">
        <v>2</v>
      </c>
      <c r="K162" s="6">
        <f>J162/D162*100</f>
        <v>0.46403712296983757</v>
      </c>
      <c r="L162" s="6">
        <v>0</v>
      </c>
      <c r="M162" s="6">
        <f>L162/D162*100</f>
        <v>0</v>
      </c>
      <c r="N162" s="6">
        <v>3</v>
      </c>
      <c r="O162" s="6">
        <f>N162/D162*100</f>
        <v>0.6960556844547563</v>
      </c>
      <c r="P162" s="6">
        <v>0</v>
      </c>
      <c r="Q162" s="6">
        <f>P162/D162*100</f>
        <v>0</v>
      </c>
      <c r="R162" s="6">
        <v>0</v>
      </c>
      <c r="S162" s="6">
        <f>R162/D162*100</f>
        <v>0</v>
      </c>
      <c r="T162" s="6">
        <v>0</v>
      </c>
      <c r="U162" s="6">
        <f>T162/D162*100</f>
        <v>0</v>
      </c>
      <c r="V162" s="6">
        <v>11</v>
      </c>
      <c r="W162" s="6">
        <f>V162/D162*100</f>
        <v>2.5522041763341066</v>
      </c>
      <c r="X162" s="6">
        <v>0</v>
      </c>
      <c r="Y162" s="6">
        <f>X162/D162*100</f>
        <v>0</v>
      </c>
      <c r="Z162" s="6">
        <v>36</v>
      </c>
      <c r="AA162" s="6">
        <f>Z162/D162*100</f>
        <v>8.3526682134570756</v>
      </c>
      <c r="AB162" s="6">
        <v>0</v>
      </c>
      <c r="AC162" s="6">
        <f>AB162/D162*100</f>
        <v>0</v>
      </c>
      <c r="AD162" s="6">
        <v>427</v>
      </c>
      <c r="AE162" s="6">
        <f>AD162/D162*100</f>
        <v>99.071925754060317</v>
      </c>
      <c r="AF162" s="6">
        <v>223</v>
      </c>
      <c r="AG162" s="6">
        <f>AF162/D162*100</f>
        <v>51.740139211136892</v>
      </c>
      <c r="AH162" s="6">
        <v>424</v>
      </c>
      <c r="AI162" s="6">
        <f>AH162/D162*100</f>
        <v>98.375870069605568</v>
      </c>
      <c r="AJ162" s="6">
        <v>431</v>
      </c>
      <c r="AK162" s="6">
        <f>AJ162/D162*100</f>
        <v>100</v>
      </c>
      <c r="AL162" s="6">
        <v>0</v>
      </c>
      <c r="AM162" s="6">
        <v>0</v>
      </c>
      <c r="AN162" s="6">
        <v>0</v>
      </c>
      <c r="AO162" s="6">
        <v>1</v>
      </c>
      <c r="AP162" s="6">
        <v>1</v>
      </c>
      <c r="AQ162" s="6">
        <v>3</v>
      </c>
    </row>
    <row r="163" spans="2:43" ht="72" x14ac:dyDescent="0.35">
      <c r="B163" s="6">
        <v>128</v>
      </c>
      <c r="C163" s="3" t="s">
        <v>231</v>
      </c>
      <c r="D163" s="6">
        <v>468</v>
      </c>
      <c r="E163" s="6">
        <v>199</v>
      </c>
      <c r="F163" s="6">
        <v>249</v>
      </c>
      <c r="G163" s="6">
        <v>20</v>
      </c>
      <c r="H163" s="6">
        <v>8</v>
      </c>
      <c r="I163" s="6">
        <f t="shared" ref="I163:I170" si="8">H163/D163*100</f>
        <v>1.7094017094017095</v>
      </c>
      <c r="J163" s="6">
        <v>1</v>
      </c>
      <c r="K163" s="6">
        <f t="shared" ref="K163:K170" si="9">J163/D163*100</f>
        <v>0.21367521367521369</v>
      </c>
      <c r="L163" s="6">
        <v>0</v>
      </c>
      <c r="M163" s="6">
        <f t="shared" ref="M163:M170" si="10">L163/D163*100</f>
        <v>0</v>
      </c>
      <c r="N163" s="6">
        <v>1</v>
      </c>
      <c r="O163" s="6">
        <f t="shared" ref="O163:O170" si="11">N163/D163*100</f>
        <v>0.21367521367521369</v>
      </c>
      <c r="P163" s="6">
        <v>0</v>
      </c>
      <c r="Q163" s="6">
        <f t="shared" ref="Q163:Q169" si="12">P163/D163*100</f>
        <v>0</v>
      </c>
      <c r="R163" s="6">
        <v>0</v>
      </c>
      <c r="S163" s="6">
        <f t="shared" ref="S163:S169" si="13">R163/D163*100</f>
        <v>0</v>
      </c>
      <c r="T163" s="6">
        <v>0</v>
      </c>
      <c r="U163" s="6">
        <f t="shared" ref="U163:U169" si="14">T163/D163*100</f>
        <v>0</v>
      </c>
      <c r="V163" s="6">
        <v>0</v>
      </c>
      <c r="W163" s="6">
        <f t="shared" ref="W163:W169" si="15">V163/D163*100</f>
        <v>0</v>
      </c>
      <c r="X163" s="6">
        <v>0</v>
      </c>
      <c r="Y163" s="6">
        <f t="shared" ref="Y163:Y169" si="16">X163/D163*100</f>
        <v>0</v>
      </c>
      <c r="Z163" s="6">
        <v>32</v>
      </c>
      <c r="AA163" s="6">
        <f t="shared" ref="AA163:AA169" si="17">Z163/D163*100</f>
        <v>6.8376068376068382</v>
      </c>
      <c r="AB163" s="6">
        <v>8</v>
      </c>
      <c r="AC163" s="6">
        <f t="shared" ref="AC163:AC169" si="18">AB163/D163*100</f>
        <v>1.7094017094017095</v>
      </c>
      <c r="AD163" s="6">
        <v>12</v>
      </c>
      <c r="AE163" s="6">
        <f>AD163/D163*100</f>
        <v>2.5641025641025639</v>
      </c>
      <c r="AF163" s="6">
        <v>79</v>
      </c>
      <c r="AG163" s="6">
        <f t="shared" ref="AG163:AG169" si="19">AF163/D163*100</f>
        <v>16.880341880341881</v>
      </c>
      <c r="AH163" s="6">
        <v>457</v>
      </c>
      <c r="AI163" s="6">
        <f t="shared" ref="AI163:AI169" si="20">AH163/D163*100</f>
        <v>97.649572649572647</v>
      </c>
      <c r="AJ163" s="6">
        <v>468</v>
      </c>
      <c r="AK163" s="6">
        <f t="shared" ref="AK163:AK169" si="21">AJ163/D163*100</f>
        <v>100</v>
      </c>
      <c r="AL163" s="13">
        <v>40</v>
      </c>
      <c r="AM163" s="6">
        <v>0</v>
      </c>
      <c r="AN163" s="6">
        <v>0</v>
      </c>
      <c r="AO163" s="6">
        <v>0</v>
      </c>
      <c r="AP163" s="6">
        <v>0</v>
      </c>
      <c r="AQ163" s="6">
        <v>5</v>
      </c>
    </row>
    <row r="164" spans="2:43" ht="72" x14ac:dyDescent="0.35">
      <c r="B164" s="6">
        <v>129</v>
      </c>
      <c r="C164" s="3" t="s">
        <v>232</v>
      </c>
      <c r="D164" s="6">
        <v>317</v>
      </c>
      <c r="E164" s="6">
        <v>140</v>
      </c>
      <c r="F164" s="6">
        <v>164</v>
      </c>
      <c r="G164" s="6">
        <v>13</v>
      </c>
      <c r="H164" s="6">
        <v>13</v>
      </c>
      <c r="I164" s="6">
        <f t="shared" si="8"/>
        <v>4.1009463722397479</v>
      </c>
      <c r="J164" s="6">
        <v>10</v>
      </c>
      <c r="K164" s="6">
        <f t="shared" si="9"/>
        <v>3.1545741324921135</v>
      </c>
      <c r="L164" s="6">
        <v>96</v>
      </c>
      <c r="M164" s="6">
        <f t="shared" si="10"/>
        <v>30.28391167192429</v>
      </c>
      <c r="N164" s="6">
        <v>2</v>
      </c>
      <c r="O164" s="6">
        <f t="shared" si="11"/>
        <v>0.63091482649842268</v>
      </c>
      <c r="P164" s="6">
        <v>6</v>
      </c>
      <c r="Q164" s="6">
        <f t="shared" si="12"/>
        <v>1.8927444794952681</v>
      </c>
      <c r="R164" s="6">
        <v>0</v>
      </c>
      <c r="S164" s="6">
        <f t="shared" si="13"/>
        <v>0</v>
      </c>
      <c r="T164" s="6">
        <v>0</v>
      </c>
      <c r="U164" s="6">
        <f t="shared" si="14"/>
        <v>0</v>
      </c>
      <c r="V164" s="6">
        <v>2</v>
      </c>
      <c r="W164" s="6">
        <f t="shared" si="15"/>
        <v>0.63091482649842268</v>
      </c>
      <c r="X164" s="6">
        <v>300</v>
      </c>
      <c r="Y164" s="6">
        <f t="shared" si="16"/>
        <v>94.637223974763401</v>
      </c>
      <c r="Z164" s="6">
        <v>40</v>
      </c>
      <c r="AA164" s="6">
        <f t="shared" si="17"/>
        <v>12.618296529968454</v>
      </c>
      <c r="AB164" s="6">
        <v>3</v>
      </c>
      <c r="AC164" s="6">
        <f t="shared" si="18"/>
        <v>0.94637223974763407</v>
      </c>
      <c r="AD164" s="6">
        <v>317</v>
      </c>
      <c r="AE164" s="6">
        <f t="shared" ref="AE164:AE169" si="22">AD164/D164*100</f>
        <v>100</v>
      </c>
      <c r="AF164" s="6">
        <v>139</v>
      </c>
      <c r="AG164" s="6">
        <f t="shared" si="19"/>
        <v>43.848580441640379</v>
      </c>
      <c r="AH164" s="6">
        <v>139</v>
      </c>
      <c r="AI164" s="6">
        <f t="shared" si="20"/>
        <v>43.848580441640379</v>
      </c>
      <c r="AJ164" s="6">
        <v>317</v>
      </c>
      <c r="AK164" s="6">
        <f t="shared" si="21"/>
        <v>100</v>
      </c>
      <c r="AL164" s="6">
        <v>72</v>
      </c>
      <c r="AM164" s="6">
        <v>0</v>
      </c>
      <c r="AN164" s="6">
        <v>0</v>
      </c>
      <c r="AO164" s="6">
        <v>1</v>
      </c>
      <c r="AP164" s="6">
        <v>2</v>
      </c>
      <c r="AQ164" s="6">
        <v>7</v>
      </c>
    </row>
    <row r="165" spans="2:43" ht="72" x14ac:dyDescent="0.35">
      <c r="B165" s="6">
        <v>130</v>
      </c>
      <c r="C165" s="3" t="s">
        <v>233</v>
      </c>
      <c r="D165" s="6">
        <v>317</v>
      </c>
      <c r="E165" s="6">
        <v>137</v>
      </c>
      <c r="F165" s="6">
        <v>162</v>
      </c>
      <c r="G165" s="6">
        <v>20</v>
      </c>
      <c r="H165" s="6">
        <v>8</v>
      </c>
      <c r="I165" s="6">
        <f t="shared" si="8"/>
        <v>2.5236593059936907</v>
      </c>
      <c r="J165" s="6">
        <v>5</v>
      </c>
      <c r="K165" s="6">
        <f t="shared" si="9"/>
        <v>1.5772870662460567</v>
      </c>
      <c r="L165" s="6">
        <v>23</v>
      </c>
      <c r="M165" s="6">
        <f t="shared" si="10"/>
        <v>7.2555205047318623</v>
      </c>
      <c r="N165" s="6">
        <v>3</v>
      </c>
      <c r="O165" s="6">
        <f t="shared" si="11"/>
        <v>0.94637223974763407</v>
      </c>
      <c r="P165" s="6">
        <v>0</v>
      </c>
      <c r="Q165" s="6">
        <f t="shared" si="12"/>
        <v>0</v>
      </c>
      <c r="R165" s="6">
        <v>0</v>
      </c>
      <c r="S165" s="6">
        <f t="shared" si="13"/>
        <v>0</v>
      </c>
      <c r="T165" s="6">
        <v>0</v>
      </c>
      <c r="U165" s="6">
        <f t="shared" si="14"/>
        <v>0</v>
      </c>
      <c r="V165" s="6">
        <v>3</v>
      </c>
      <c r="W165" s="6">
        <f t="shared" si="15"/>
        <v>0.94637223974763407</v>
      </c>
      <c r="X165" s="6">
        <v>50</v>
      </c>
      <c r="Y165" s="6">
        <f t="shared" si="16"/>
        <v>15.772870662460567</v>
      </c>
      <c r="Z165" s="6">
        <v>23</v>
      </c>
      <c r="AA165" s="6">
        <f t="shared" si="17"/>
        <v>7.2555205047318623</v>
      </c>
      <c r="AB165" s="6">
        <v>5</v>
      </c>
      <c r="AC165" s="6">
        <f t="shared" si="18"/>
        <v>1.5772870662460567</v>
      </c>
      <c r="AD165" s="6">
        <v>234</v>
      </c>
      <c r="AE165" s="6">
        <f t="shared" si="22"/>
        <v>73.81703470031546</v>
      </c>
      <c r="AF165" s="6">
        <v>123</v>
      </c>
      <c r="AG165" s="6">
        <f t="shared" si="19"/>
        <v>38.801261829652994</v>
      </c>
      <c r="AH165" s="6">
        <v>137</v>
      </c>
      <c r="AI165" s="6">
        <f t="shared" si="20"/>
        <v>43.217665615141954</v>
      </c>
      <c r="AJ165" s="6">
        <v>317</v>
      </c>
      <c r="AK165" s="6">
        <f t="shared" si="21"/>
        <v>100</v>
      </c>
      <c r="AL165" s="13">
        <v>36</v>
      </c>
      <c r="AM165" s="6">
        <v>0</v>
      </c>
      <c r="AN165" s="6">
        <v>0</v>
      </c>
      <c r="AO165" s="6">
        <v>1</v>
      </c>
      <c r="AP165" s="6">
        <v>1</v>
      </c>
      <c r="AQ165" s="6">
        <v>3</v>
      </c>
    </row>
    <row r="166" spans="2:43" ht="72" x14ac:dyDescent="0.35">
      <c r="B166" s="6">
        <v>131</v>
      </c>
      <c r="C166" s="3" t="s">
        <v>234</v>
      </c>
      <c r="D166" s="6">
        <v>314</v>
      </c>
      <c r="E166" s="6">
        <v>127</v>
      </c>
      <c r="F166" s="6">
        <v>159</v>
      </c>
      <c r="G166" s="6">
        <v>28</v>
      </c>
      <c r="H166" s="6">
        <v>0</v>
      </c>
      <c r="I166" s="6">
        <f t="shared" si="8"/>
        <v>0</v>
      </c>
      <c r="J166" s="6">
        <v>0</v>
      </c>
      <c r="K166" s="6">
        <f t="shared" si="9"/>
        <v>0</v>
      </c>
      <c r="L166" s="6">
        <v>0</v>
      </c>
      <c r="M166" s="6">
        <f t="shared" si="10"/>
        <v>0</v>
      </c>
      <c r="N166" s="6">
        <v>0</v>
      </c>
      <c r="O166" s="6">
        <f t="shared" si="11"/>
        <v>0</v>
      </c>
      <c r="P166" s="6">
        <v>0</v>
      </c>
      <c r="Q166" s="6">
        <f t="shared" si="12"/>
        <v>0</v>
      </c>
      <c r="R166" s="6">
        <v>0</v>
      </c>
      <c r="S166" s="6">
        <f t="shared" si="13"/>
        <v>0</v>
      </c>
      <c r="T166" s="6">
        <v>0</v>
      </c>
      <c r="U166" s="6">
        <f t="shared" si="14"/>
        <v>0</v>
      </c>
      <c r="V166" s="6">
        <v>2</v>
      </c>
      <c r="W166" s="6">
        <f t="shared" si="15"/>
        <v>0.63694267515923575</v>
      </c>
      <c r="X166" s="6">
        <v>187</v>
      </c>
      <c r="Y166" s="6">
        <f t="shared" si="16"/>
        <v>59.554140127388536</v>
      </c>
      <c r="Z166" s="6">
        <v>22</v>
      </c>
      <c r="AA166" s="6">
        <f t="shared" si="17"/>
        <v>7.0063694267515926</v>
      </c>
      <c r="AB166" s="6">
        <v>0</v>
      </c>
      <c r="AC166" s="6">
        <f t="shared" si="18"/>
        <v>0</v>
      </c>
      <c r="AD166" s="6">
        <v>127</v>
      </c>
      <c r="AE166" s="6">
        <f t="shared" si="22"/>
        <v>40.445859872611464</v>
      </c>
      <c r="AF166" s="6">
        <v>297</v>
      </c>
      <c r="AG166" s="6">
        <f t="shared" si="19"/>
        <v>94.585987261146499</v>
      </c>
      <c r="AH166" s="6">
        <v>314</v>
      </c>
      <c r="AI166" s="6">
        <f t="shared" si="20"/>
        <v>100</v>
      </c>
      <c r="AJ166" s="6">
        <v>314</v>
      </c>
      <c r="AK166" s="6">
        <f t="shared" si="21"/>
        <v>100</v>
      </c>
      <c r="AL166" s="6">
        <v>2</v>
      </c>
      <c r="AM166" s="6">
        <v>1</v>
      </c>
      <c r="AN166" s="6"/>
      <c r="AO166" s="6">
        <v>1</v>
      </c>
      <c r="AP166" s="6"/>
      <c r="AQ166" s="6">
        <v>5</v>
      </c>
    </row>
    <row r="167" spans="2:43" ht="72" x14ac:dyDescent="0.35">
      <c r="B167" s="6">
        <v>132</v>
      </c>
      <c r="C167" s="3" t="s">
        <v>179</v>
      </c>
      <c r="D167" s="6">
        <v>362</v>
      </c>
      <c r="E167" s="6">
        <v>160</v>
      </c>
      <c r="F167" s="6">
        <v>174</v>
      </c>
      <c r="G167" s="6">
        <v>28</v>
      </c>
      <c r="H167" s="6">
        <v>2</v>
      </c>
      <c r="I167" s="6">
        <f t="shared" si="8"/>
        <v>0.55248618784530379</v>
      </c>
      <c r="J167" s="6">
        <v>1</v>
      </c>
      <c r="K167" s="6">
        <f t="shared" si="9"/>
        <v>0.27624309392265189</v>
      </c>
      <c r="L167" s="6">
        <v>3</v>
      </c>
      <c r="M167" s="6">
        <f t="shared" si="10"/>
        <v>0.82872928176795579</v>
      </c>
      <c r="N167" s="6">
        <v>1</v>
      </c>
      <c r="O167" s="6">
        <f t="shared" si="11"/>
        <v>0.27624309392265189</v>
      </c>
      <c r="P167" s="6">
        <v>0</v>
      </c>
      <c r="Q167" s="6">
        <f t="shared" si="12"/>
        <v>0</v>
      </c>
      <c r="R167" s="6">
        <v>0</v>
      </c>
      <c r="S167" s="6">
        <f t="shared" si="13"/>
        <v>0</v>
      </c>
      <c r="T167" s="6">
        <v>0</v>
      </c>
      <c r="U167" s="6">
        <f t="shared" si="14"/>
        <v>0</v>
      </c>
      <c r="V167" s="6">
        <v>0</v>
      </c>
      <c r="W167" s="6">
        <f t="shared" si="15"/>
        <v>0</v>
      </c>
      <c r="X167" s="6">
        <v>32</v>
      </c>
      <c r="Y167" s="6">
        <f t="shared" si="16"/>
        <v>8.8397790055248606</v>
      </c>
      <c r="Z167" s="6">
        <v>47</v>
      </c>
      <c r="AA167" s="6">
        <f t="shared" si="17"/>
        <v>12.983425414364641</v>
      </c>
      <c r="AB167" s="6">
        <v>1</v>
      </c>
      <c r="AC167" s="6">
        <f t="shared" si="18"/>
        <v>0.27624309392265189</v>
      </c>
      <c r="AD167" s="6">
        <v>282</v>
      </c>
      <c r="AE167" s="6">
        <f t="shared" si="22"/>
        <v>77.900552486187848</v>
      </c>
      <c r="AF167" s="6">
        <v>96</v>
      </c>
      <c r="AG167" s="6">
        <f t="shared" si="19"/>
        <v>26.519337016574585</v>
      </c>
      <c r="AH167" s="6">
        <v>349</v>
      </c>
      <c r="AI167" s="6">
        <f t="shared" si="20"/>
        <v>96.408839779005532</v>
      </c>
      <c r="AJ167" s="6">
        <v>363</v>
      </c>
      <c r="AK167" s="6">
        <f t="shared" si="21"/>
        <v>100.27624309392264</v>
      </c>
      <c r="AL167" s="6">
        <v>11</v>
      </c>
      <c r="AM167" s="6">
        <v>0</v>
      </c>
      <c r="AN167" s="6">
        <v>0</v>
      </c>
      <c r="AO167" s="6">
        <v>0.5</v>
      </c>
      <c r="AP167" s="6">
        <v>1</v>
      </c>
      <c r="AQ167" s="6">
        <v>5</v>
      </c>
    </row>
    <row r="168" spans="2:43" ht="54" x14ac:dyDescent="0.35">
      <c r="B168" s="6">
        <v>133</v>
      </c>
      <c r="C168" s="3" t="s">
        <v>235</v>
      </c>
      <c r="D168" s="6">
        <v>270</v>
      </c>
      <c r="E168" s="6">
        <v>128</v>
      </c>
      <c r="F168" s="6">
        <v>112</v>
      </c>
      <c r="G168" s="6">
        <v>36</v>
      </c>
      <c r="H168" s="6">
        <v>5</v>
      </c>
      <c r="I168" s="6">
        <f t="shared" si="8"/>
        <v>1.8518518518518516</v>
      </c>
      <c r="J168" s="6">
        <v>1</v>
      </c>
      <c r="K168" s="6">
        <f t="shared" si="9"/>
        <v>0.37037037037037041</v>
      </c>
      <c r="L168" s="6">
        <v>0</v>
      </c>
      <c r="M168" s="6">
        <f t="shared" si="10"/>
        <v>0</v>
      </c>
      <c r="N168" s="6">
        <v>2</v>
      </c>
      <c r="O168" s="6">
        <f t="shared" si="11"/>
        <v>0.74074074074074081</v>
      </c>
      <c r="P168" s="6">
        <v>1</v>
      </c>
      <c r="Q168" s="6">
        <f t="shared" si="12"/>
        <v>0.37037037037037041</v>
      </c>
      <c r="R168" s="6">
        <v>0</v>
      </c>
      <c r="S168" s="6">
        <f t="shared" si="13"/>
        <v>0</v>
      </c>
      <c r="T168" s="6">
        <v>0</v>
      </c>
      <c r="U168" s="6">
        <f t="shared" si="14"/>
        <v>0</v>
      </c>
      <c r="V168" s="6">
        <v>0</v>
      </c>
      <c r="W168" s="6">
        <f t="shared" si="15"/>
        <v>0</v>
      </c>
      <c r="X168" s="6">
        <v>0</v>
      </c>
      <c r="Y168" s="6">
        <f t="shared" si="16"/>
        <v>0</v>
      </c>
      <c r="Z168" s="6">
        <v>37</v>
      </c>
      <c r="AA168" s="6">
        <f t="shared" si="17"/>
        <v>13.703703703703704</v>
      </c>
      <c r="AB168" s="6">
        <v>3</v>
      </c>
      <c r="AC168" s="6">
        <f t="shared" si="18"/>
        <v>1.1111111111111112</v>
      </c>
      <c r="AD168" s="6">
        <v>270</v>
      </c>
      <c r="AE168" s="6">
        <f t="shared" si="22"/>
        <v>100</v>
      </c>
      <c r="AF168" s="6">
        <v>266</v>
      </c>
      <c r="AG168" s="6">
        <f t="shared" si="19"/>
        <v>98.518518518518519</v>
      </c>
      <c r="AH168" s="6">
        <v>266</v>
      </c>
      <c r="AI168" s="6">
        <f t="shared" si="20"/>
        <v>98.518518518518519</v>
      </c>
      <c r="AJ168" s="6">
        <v>266</v>
      </c>
      <c r="AK168" s="6">
        <f t="shared" si="21"/>
        <v>98.518518518518519</v>
      </c>
      <c r="AL168" s="6">
        <v>6</v>
      </c>
      <c r="AM168" s="6">
        <v>0</v>
      </c>
      <c r="AN168" s="6">
        <v>0</v>
      </c>
      <c r="AO168" s="6">
        <v>0.5</v>
      </c>
      <c r="AP168" s="6">
        <v>1</v>
      </c>
      <c r="AQ168" s="6">
        <v>8</v>
      </c>
    </row>
    <row r="169" spans="2:43" ht="72" x14ac:dyDescent="0.35">
      <c r="B169" s="6">
        <v>134</v>
      </c>
      <c r="C169" s="3" t="s">
        <v>217</v>
      </c>
      <c r="D169" s="6">
        <v>485</v>
      </c>
      <c r="E169" s="6">
        <v>210</v>
      </c>
      <c r="F169" s="6">
        <v>202</v>
      </c>
      <c r="G169" s="6">
        <v>73</v>
      </c>
      <c r="H169" s="6">
        <v>1</v>
      </c>
      <c r="I169" s="6">
        <f t="shared" si="8"/>
        <v>0.2061855670103093</v>
      </c>
      <c r="J169" s="6">
        <v>1</v>
      </c>
      <c r="K169" s="6">
        <f t="shared" si="9"/>
        <v>0.2061855670103093</v>
      </c>
      <c r="L169" s="6">
        <v>0</v>
      </c>
      <c r="M169" s="6">
        <f t="shared" si="10"/>
        <v>0</v>
      </c>
      <c r="N169" s="6">
        <v>1</v>
      </c>
      <c r="O169" s="6">
        <f t="shared" si="11"/>
        <v>0.2061855670103093</v>
      </c>
      <c r="P169" s="6">
        <v>0</v>
      </c>
      <c r="Q169" s="6">
        <f t="shared" si="12"/>
        <v>0</v>
      </c>
      <c r="R169" s="6">
        <v>0</v>
      </c>
      <c r="S169" s="6">
        <f t="shared" si="13"/>
        <v>0</v>
      </c>
      <c r="T169" s="6">
        <v>0</v>
      </c>
      <c r="U169" s="6">
        <f t="shared" si="14"/>
        <v>0</v>
      </c>
      <c r="V169" s="6">
        <v>0</v>
      </c>
      <c r="W169" s="6">
        <f t="shared" si="15"/>
        <v>0</v>
      </c>
      <c r="X169" s="6">
        <v>0</v>
      </c>
      <c r="Y169" s="6">
        <f t="shared" si="16"/>
        <v>0</v>
      </c>
      <c r="Z169" s="6">
        <v>72</v>
      </c>
      <c r="AA169" s="6">
        <f t="shared" si="17"/>
        <v>14.845360824742269</v>
      </c>
      <c r="AB169" s="6">
        <v>10</v>
      </c>
      <c r="AC169" s="6">
        <f t="shared" si="18"/>
        <v>2.0618556701030926</v>
      </c>
      <c r="AD169" s="6">
        <v>0</v>
      </c>
      <c r="AE169" s="6">
        <f t="shared" si="22"/>
        <v>0</v>
      </c>
      <c r="AF169" s="6">
        <v>330</v>
      </c>
      <c r="AG169" s="6">
        <f t="shared" si="19"/>
        <v>68.041237113402062</v>
      </c>
      <c r="AH169" s="6">
        <v>444</v>
      </c>
      <c r="AI169" s="6">
        <f t="shared" si="20"/>
        <v>91.546391752577321</v>
      </c>
      <c r="AJ169" s="6">
        <v>200</v>
      </c>
      <c r="AK169" s="6">
        <f t="shared" si="21"/>
        <v>41.237113402061851</v>
      </c>
      <c r="AL169" s="6">
        <v>4</v>
      </c>
      <c r="AM169" s="6">
        <v>0.5</v>
      </c>
      <c r="AN169" s="6">
        <v>1</v>
      </c>
      <c r="AO169" s="6">
        <v>0.5</v>
      </c>
      <c r="AP169" s="6">
        <v>1</v>
      </c>
      <c r="AQ169" s="6">
        <v>5</v>
      </c>
    </row>
    <row r="170" spans="2:43" x14ac:dyDescent="0.35">
      <c r="B170" s="96" t="s">
        <v>46</v>
      </c>
      <c r="C170" s="97"/>
      <c r="D170" s="38">
        <f>SUM(D162:D169)</f>
        <v>2964</v>
      </c>
      <c r="E170" s="38">
        <f>SUM(E162:E169)</f>
        <v>1285</v>
      </c>
      <c r="F170" s="38">
        <f>SUM(F162:F169)</f>
        <v>1442</v>
      </c>
      <c r="G170" s="38">
        <f>SUM(G162:G169)</f>
        <v>245</v>
      </c>
      <c r="H170" s="38">
        <f>SUM(H162:H169)</f>
        <v>38</v>
      </c>
      <c r="I170" s="18">
        <f t="shared" si="8"/>
        <v>1.2820512820512819</v>
      </c>
      <c r="J170" s="38">
        <f>SUM(J162:J169)</f>
        <v>21</v>
      </c>
      <c r="K170" s="18">
        <f t="shared" si="9"/>
        <v>0.708502024291498</v>
      </c>
      <c r="L170" s="38">
        <f>SUM(L162:L169)</f>
        <v>122</v>
      </c>
      <c r="M170" s="18">
        <f t="shared" si="10"/>
        <v>4.1160593792172744</v>
      </c>
      <c r="N170" s="38">
        <f>SUM(N162:N169)</f>
        <v>13</v>
      </c>
      <c r="O170" s="18">
        <f t="shared" si="11"/>
        <v>0.43859649122807015</v>
      </c>
      <c r="P170" s="38">
        <f>SUM(P162:P169)</f>
        <v>7</v>
      </c>
      <c r="Q170" s="38">
        <f>SUM(Q162:Q169)</f>
        <v>2.2631148498656386</v>
      </c>
      <c r="R170" s="38">
        <f t="shared" ref="R170:AQ170" si="23">SUM(R162:R169)</f>
        <v>0</v>
      </c>
      <c r="S170" s="38">
        <f t="shared" si="23"/>
        <v>0</v>
      </c>
      <c r="T170" s="38">
        <f t="shared" si="23"/>
        <v>0</v>
      </c>
      <c r="U170" s="38">
        <f t="shared" si="23"/>
        <v>0</v>
      </c>
      <c r="V170" s="38">
        <f t="shared" si="23"/>
        <v>18</v>
      </c>
      <c r="W170" s="38">
        <f t="shared" si="23"/>
        <v>4.7664339177393993</v>
      </c>
      <c r="X170" s="38">
        <f t="shared" si="23"/>
        <v>569</v>
      </c>
      <c r="Y170" s="38">
        <f t="shared" si="23"/>
        <v>178.80401377013737</v>
      </c>
      <c r="Z170" s="38">
        <f t="shared" si="23"/>
        <v>309</v>
      </c>
      <c r="AA170" s="38">
        <f t="shared" si="23"/>
        <v>83.602951455326433</v>
      </c>
      <c r="AB170" s="38">
        <f t="shared" si="23"/>
        <v>30</v>
      </c>
      <c r="AC170" s="38">
        <f t="shared" si="23"/>
        <v>7.682270890532255</v>
      </c>
      <c r="AD170" s="38">
        <f t="shared" si="23"/>
        <v>1669</v>
      </c>
      <c r="AE170" s="38">
        <f t="shared" si="23"/>
        <v>493.79947537727764</v>
      </c>
      <c r="AF170" s="38">
        <f t="shared" si="23"/>
        <v>1553</v>
      </c>
      <c r="AG170" s="38">
        <f t="shared" si="23"/>
        <v>438.93540327241385</v>
      </c>
      <c r="AH170" s="38">
        <f t="shared" si="23"/>
        <v>2530</v>
      </c>
      <c r="AI170" s="38">
        <f t="shared" si="23"/>
        <v>669.56543882606184</v>
      </c>
      <c r="AJ170" s="38">
        <f t="shared" si="23"/>
        <v>2676</v>
      </c>
      <c r="AK170" s="38">
        <f t="shared" si="23"/>
        <v>740.03187501450293</v>
      </c>
      <c r="AL170" s="38">
        <f t="shared" si="23"/>
        <v>171</v>
      </c>
      <c r="AM170" s="38">
        <f t="shared" si="23"/>
        <v>1.5</v>
      </c>
      <c r="AN170" s="38">
        <f t="shared" si="23"/>
        <v>1</v>
      </c>
      <c r="AO170" s="38">
        <f t="shared" si="23"/>
        <v>5.5</v>
      </c>
      <c r="AP170" s="38">
        <f t="shared" si="23"/>
        <v>7</v>
      </c>
      <c r="AQ170" s="38">
        <f t="shared" si="23"/>
        <v>41</v>
      </c>
    </row>
    <row r="171" spans="2:43" x14ac:dyDescent="0.35">
      <c r="B171" s="98" t="s">
        <v>236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100"/>
    </row>
    <row r="172" spans="2:43" ht="72" x14ac:dyDescent="0.35">
      <c r="B172" s="6">
        <v>135</v>
      </c>
      <c r="C172" s="3" t="s">
        <v>237</v>
      </c>
      <c r="D172" s="6">
        <v>693</v>
      </c>
      <c r="E172" s="6">
        <v>276</v>
      </c>
      <c r="F172" s="6">
        <v>339</v>
      </c>
      <c r="G172" s="6">
        <v>78</v>
      </c>
      <c r="H172" s="6">
        <v>10</v>
      </c>
      <c r="I172" s="6">
        <v>1.44</v>
      </c>
      <c r="J172" s="6">
        <v>2</v>
      </c>
      <c r="K172" s="6">
        <v>0.28000000000000003</v>
      </c>
      <c r="L172" s="6">
        <v>3</v>
      </c>
      <c r="M172" s="6">
        <v>0.43</v>
      </c>
      <c r="N172" s="6">
        <v>2</v>
      </c>
      <c r="O172" s="6">
        <v>0.28000000000000003</v>
      </c>
      <c r="P172" s="6">
        <v>1</v>
      </c>
      <c r="Q172" s="6">
        <v>0.14000000000000001</v>
      </c>
      <c r="R172" s="6">
        <v>0</v>
      </c>
      <c r="S172" s="6">
        <v>0</v>
      </c>
      <c r="T172" s="6">
        <v>0</v>
      </c>
      <c r="U172" s="6">
        <v>0</v>
      </c>
      <c r="V172" s="6">
        <v>12</v>
      </c>
      <c r="W172" s="6">
        <v>1.73</v>
      </c>
      <c r="X172" s="6">
        <v>13</v>
      </c>
      <c r="Y172" s="6">
        <v>1.87</v>
      </c>
      <c r="Z172" s="6">
        <v>30</v>
      </c>
      <c r="AA172" s="6">
        <v>4.33</v>
      </c>
      <c r="AB172" s="6">
        <v>25</v>
      </c>
      <c r="AC172" s="6">
        <v>3.6</v>
      </c>
      <c r="AD172" s="6">
        <v>25</v>
      </c>
      <c r="AE172" s="6">
        <v>3.6</v>
      </c>
      <c r="AF172" s="6">
        <v>277</v>
      </c>
      <c r="AG172" s="6">
        <v>39.97</v>
      </c>
      <c r="AH172" s="6">
        <v>693</v>
      </c>
      <c r="AI172" s="6">
        <v>100</v>
      </c>
      <c r="AJ172" s="6">
        <v>693</v>
      </c>
      <c r="AK172" s="6">
        <v>100</v>
      </c>
      <c r="AL172" s="6">
        <v>8</v>
      </c>
      <c r="AM172" s="6">
        <v>0</v>
      </c>
      <c r="AN172" s="6">
        <v>0</v>
      </c>
      <c r="AO172" s="6">
        <v>1</v>
      </c>
      <c r="AP172" s="6">
        <v>1</v>
      </c>
      <c r="AQ172" s="6">
        <v>7</v>
      </c>
    </row>
    <row r="173" spans="2:43" ht="72" x14ac:dyDescent="0.35">
      <c r="B173" s="6">
        <v>136</v>
      </c>
      <c r="C173" s="3" t="s">
        <v>238</v>
      </c>
      <c r="D173" s="6">
        <v>872</v>
      </c>
      <c r="E173" s="6">
        <v>383</v>
      </c>
      <c r="F173" s="6">
        <v>424</v>
      </c>
      <c r="G173" s="6">
        <v>65</v>
      </c>
      <c r="H173" s="6">
        <v>8</v>
      </c>
      <c r="I173" s="6">
        <v>0.9</v>
      </c>
      <c r="J173" s="6">
        <v>2</v>
      </c>
      <c r="K173" s="6">
        <v>0.22</v>
      </c>
      <c r="L173" s="6">
        <v>3</v>
      </c>
      <c r="M173" s="6">
        <v>0.34</v>
      </c>
      <c r="N173" s="6">
        <v>2</v>
      </c>
      <c r="O173" s="6">
        <v>0.22</v>
      </c>
      <c r="P173" s="6">
        <v>1</v>
      </c>
      <c r="Q173" s="6">
        <v>0.11</v>
      </c>
      <c r="R173" s="6">
        <v>1</v>
      </c>
      <c r="S173" s="6">
        <v>0.11</v>
      </c>
      <c r="T173" s="6">
        <v>0</v>
      </c>
      <c r="U173" s="6">
        <v>0</v>
      </c>
      <c r="V173" s="6">
        <v>10</v>
      </c>
      <c r="W173" s="6">
        <v>1.1399999999999999</v>
      </c>
      <c r="X173" s="6">
        <v>13</v>
      </c>
      <c r="Y173" s="6">
        <v>1.49</v>
      </c>
      <c r="Z173" s="6">
        <v>30</v>
      </c>
      <c r="AA173" s="6">
        <v>3.4</v>
      </c>
      <c r="AB173" s="6">
        <v>25</v>
      </c>
      <c r="AC173" s="6">
        <v>2.8</v>
      </c>
      <c r="AD173" s="6">
        <v>25</v>
      </c>
      <c r="AE173" s="6">
        <v>2.8</v>
      </c>
      <c r="AF173" s="6">
        <v>555</v>
      </c>
      <c r="AG173" s="6">
        <v>63.64</v>
      </c>
      <c r="AH173" s="6">
        <v>872</v>
      </c>
      <c r="AI173" s="6">
        <v>100</v>
      </c>
      <c r="AJ173" s="6">
        <v>872</v>
      </c>
      <c r="AK173" s="6">
        <v>100</v>
      </c>
      <c r="AL173" s="6">
        <v>8</v>
      </c>
      <c r="AM173" s="6">
        <v>1</v>
      </c>
      <c r="AN173" s="6">
        <v>1</v>
      </c>
      <c r="AO173" s="6">
        <v>1</v>
      </c>
      <c r="AP173" s="6">
        <v>1</v>
      </c>
      <c r="AQ173" s="6">
        <v>8</v>
      </c>
    </row>
    <row r="174" spans="2:43" ht="72" x14ac:dyDescent="0.35">
      <c r="B174" s="6">
        <v>137</v>
      </c>
      <c r="C174" s="3" t="s">
        <v>239</v>
      </c>
      <c r="D174" s="6">
        <v>431</v>
      </c>
      <c r="E174" s="6">
        <v>188</v>
      </c>
      <c r="F174" s="6">
        <v>202</v>
      </c>
      <c r="G174" s="6">
        <v>41</v>
      </c>
      <c r="H174" s="6">
        <v>4</v>
      </c>
      <c r="I174" s="6">
        <v>0.92</v>
      </c>
      <c r="J174" s="6">
        <v>1</v>
      </c>
      <c r="K174" s="6">
        <v>0.23</v>
      </c>
      <c r="L174" s="6">
        <v>2</v>
      </c>
      <c r="M174" s="6">
        <v>0.46</v>
      </c>
      <c r="N174" s="6">
        <v>1</v>
      </c>
      <c r="O174" s="6">
        <v>0.23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11</v>
      </c>
      <c r="W174" s="6">
        <v>2.5499999999999998</v>
      </c>
      <c r="X174" s="6">
        <v>10</v>
      </c>
      <c r="Y174" s="6">
        <v>2.3199999999999998</v>
      </c>
      <c r="Z174" s="6">
        <v>30</v>
      </c>
      <c r="AA174" s="6">
        <v>6.96</v>
      </c>
      <c r="AB174" s="6">
        <v>25</v>
      </c>
      <c r="AC174" s="6">
        <v>5.8</v>
      </c>
      <c r="AD174" s="6">
        <v>25</v>
      </c>
      <c r="AE174" s="6">
        <v>5.8</v>
      </c>
      <c r="AF174" s="6">
        <v>284</v>
      </c>
      <c r="AG174" s="6">
        <v>65.89</v>
      </c>
      <c r="AH174" s="6">
        <v>336</v>
      </c>
      <c r="AI174" s="6">
        <v>77.900000000000006</v>
      </c>
      <c r="AJ174" s="6">
        <v>336</v>
      </c>
      <c r="AK174" s="6">
        <v>77.900000000000006</v>
      </c>
      <c r="AL174" s="6">
        <v>8</v>
      </c>
      <c r="AM174" s="6">
        <v>1</v>
      </c>
      <c r="AN174" s="6">
        <v>1</v>
      </c>
      <c r="AO174" s="6">
        <v>1</v>
      </c>
      <c r="AP174" s="6">
        <v>1</v>
      </c>
      <c r="AQ174" s="6">
        <v>3</v>
      </c>
    </row>
    <row r="175" spans="2:43" ht="72" x14ac:dyDescent="0.35">
      <c r="B175" s="6">
        <v>138</v>
      </c>
      <c r="C175" s="3" t="s">
        <v>240</v>
      </c>
      <c r="D175" s="6">
        <v>610</v>
      </c>
      <c r="E175" s="6">
        <v>277</v>
      </c>
      <c r="F175" s="6">
        <v>303</v>
      </c>
      <c r="G175" s="6">
        <v>30</v>
      </c>
      <c r="H175" s="6">
        <v>4</v>
      </c>
      <c r="I175" s="6">
        <v>0.65</v>
      </c>
      <c r="J175" s="6">
        <v>1</v>
      </c>
      <c r="K175" s="6">
        <v>0.16</v>
      </c>
      <c r="L175" s="6">
        <v>2</v>
      </c>
      <c r="M175" s="6">
        <v>0.32</v>
      </c>
      <c r="N175" s="6">
        <v>1</v>
      </c>
      <c r="O175" s="6">
        <v>0.16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12</v>
      </c>
      <c r="W175" s="6">
        <v>1.96</v>
      </c>
      <c r="X175" s="6">
        <v>10</v>
      </c>
      <c r="Y175" s="6">
        <v>1.6</v>
      </c>
      <c r="Z175" s="6">
        <v>30</v>
      </c>
      <c r="AA175" s="6">
        <v>4.9000000000000004</v>
      </c>
      <c r="AB175" s="6">
        <v>25</v>
      </c>
      <c r="AC175" s="6">
        <v>4.09</v>
      </c>
      <c r="AD175" s="6">
        <v>25</v>
      </c>
      <c r="AE175" s="6">
        <v>4.09</v>
      </c>
      <c r="AF175" s="6">
        <v>558</v>
      </c>
      <c r="AG175" s="6">
        <v>91.4</v>
      </c>
      <c r="AH175" s="6">
        <v>296</v>
      </c>
      <c r="AI175" s="6">
        <v>48.5</v>
      </c>
      <c r="AJ175" s="6">
        <v>296</v>
      </c>
      <c r="AK175" s="6">
        <v>48.5</v>
      </c>
      <c r="AL175" s="6">
        <v>8</v>
      </c>
      <c r="AM175" s="6">
        <v>0</v>
      </c>
      <c r="AN175" s="6">
        <v>0</v>
      </c>
      <c r="AO175" s="6">
        <v>1</v>
      </c>
      <c r="AP175" s="6">
        <v>1</v>
      </c>
      <c r="AQ175" s="6">
        <v>9</v>
      </c>
    </row>
    <row r="176" spans="2:43" ht="72" x14ac:dyDescent="0.35">
      <c r="B176" s="6">
        <v>139</v>
      </c>
      <c r="C176" s="3" t="s">
        <v>241</v>
      </c>
      <c r="D176" s="6">
        <v>227</v>
      </c>
      <c r="E176" s="6">
        <v>110</v>
      </c>
      <c r="F176" s="6">
        <v>103</v>
      </c>
      <c r="G176" s="6">
        <v>14</v>
      </c>
      <c r="H176" s="6">
        <v>2</v>
      </c>
      <c r="I176" s="6">
        <v>0.88</v>
      </c>
      <c r="J176" s="6">
        <v>0</v>
      </c>
      <c r="K176" s="6">
        <v>0</v>
      </c>
      <c r="L176" s="6">
        <v>1</v>
      </c>
      <c r="M176" s="6">
        <v>0.44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7</v>
      </c>
      <c r="W176" s="6">
        <v>3.08</v>
      </c>
      <c r="X176" s="6">
        <v>10</v>
      </c>
      <c r="Y176" s="6">
        <v>4.4000000000000004</v>
      </c>
      <c r="Z176" s="6">
        <v>30</v>
      </c>
      <c r="AA176" s="6">
        <v>13.2</v>
      </c>
      <c r="AB176" s="6">
        <v>25</v>
      </c>
      <c r="AC176" s="6">
        <v>11.01</v>
      </c>
      <c r="AD176" s="6">
        <v>25</v>
      </c>
      <c r="AE176" s="6">
        <v>11.01</v>
      </c>
      <c r="AF176" s="6">
        <v>227</v>
      </c>
      <c r="AG176" s="6">
        <v>100</v>
      </c>
      <c r="AH176" s="6">
        <v>227</v>
      </c>
      <c r="AI176" s="6">
        <v>100</v>
      </c>
      <c r="AJ176" s="6">
        <v>227</v>
      </c>
      <c r="AK176" s="6">
        <v>100</v>
      </c>
      <c r="AL176" s="6">
        <v>7</v>
      </c>
      <c r="AM176" s="6">
        <v>0</v>
      </c>
      <c r="AN176" s="6">
        <v>0</v>
      </c>
      <c r="AO176" s="6">
        <v>1</v>
      </c>
      <c r="AP176" s="6">
        <v>1</v>
      </c>
      <c r="AQ176" s="6">
        <v>4</v>
      </c>
    </row>
    <row r="177" spans="2:43" ht="72" x14ac:dyDescent="0.35">
      <c r="B177" s="6">
        <v>140</v>
      </c>
      <c r="C177" s="3" t="s">
        <v>242</v>
      </c>
      <c r="D177" s="6">
        <v>229</v>
      </c>
      <c r="E177" s="6">
        <v>103</v>
      </c>
      <c r="F177" s="6">
        <v>113</v>
      </c>
      <c r="G177" s="6">
        <v>13</v>
      </c>
      <c r="H177" s="6">
        <v>1</v>
      </c>
      <c r="I177" s="6">
        <v>0.43</v>
      </c>
      <c r="J177" s="6">
        <v>0</v>
      </c>
      <c r="K177" s="6">
        <v>0</v>
      </c>
      <c r="L177" s="6">
        <v>1</v>
      </c>
      <c r="M177" s="6">
        <v>0.43</v>
      </c>
      <c r="N177" s="6">
        <v>1</v>
      </c>
      <c r="O177" s="6">
        <v>0.43</v>
      </c>
      <c r="P177" s="6">
        <v>1</v>
      </c>
      <c r="Q177" s="6">
        <v>0.43</v>
      </c>
      <c r="R177" s="6">
        <v>1</v>
      </c>
      <c r="S177" s="6">
        <v>0.43</v>
      </c>
      <c r="T177" s="6">
        <v>0</v>
      </c>
      <c r="U177" s="6">
        <v>0</v>
      </c>
      <c r="V177" s="6">
        <v>8</v>
      </c>
      <c r="W177" s="6">
        <v>3.49</v>
      </c>
      <c r="X177" s="6">
        <v>8</v>
      </c>
      <c r="Y177" s="6">
        <v>3.49</v>
      </c>
      <c r="Z177" s="6">
        <v>30</v>
      </c>
      <c r="AA177" s="6">
        <v>13.1</v>
      </c>
      <c r="AB177" s="6">
        <v>25</v>
      </c>
      <c r="AC177" s="6">
        <v>10.91</v>
      </c>
      <c r="AD177" s="6">
        <v>25</v>
      </c>
      <c r="AE177" s="6">
        <v>10.9</v>
      </c>
      <c r="AF177" s="6">
        <v>185</v>
      </c>
      <c r="AG177" s="6">
        <v>80.78</v>
      </c>
      <c r="AH177" s="6">
        <v>220</v>
      </c>
      <c r="AI177" s="6">
        <v>96</v>
      </c>
      <c r="AJ177" s="6">
        <v>220</v>
      </c>
      <c r="AK177" s="6">
        <v>96</v>
      </c>
      <c r="AL177" s="6">
        <v>7</v>
      </c>
      <c r="AM177" s="6">
        <v>0</v>
      </c>
      <c r="AN177" s="6">
        <v>0</v>
      </c>
      <c r="AO177" s="6">
        <v>1</v>
      </c>
      <c r="AP177" s="6">
        <v>1</v>
      </c>
      <c r="AQ177" s="6">
        <v>3</v>
      </c>
    </row>
    <row r="178" spans="2:43" ht="72" x14ac:dyDescent="0.35">
      <c r="B178" s="6">
        <v>141</v>
      </c>
      <c r="C178" s="3" t="s">
        <v>243</v>
      </c>
      <c r="D178" s="6">
        <v>171</v>
      </c>
      <c r="E178" s="6">
        <v>64</v>
      </c>
      <c r="F178" s="6">
        <v>91</v>
      </c>
      <c r="G178" s="6">
        <v>16</v>
      </c>
      <c r="H178" s="6">
        <v>1</v>
      </c>
      <c r="I178" s="6">
        <v>0.57999999999999996</v>
      </c>
      <c r="J178" s="6">
        <v>0</v>
      </c>
      <c r="K178" s="6">
        <v>0</v>
      </c>
      <c r="L178" s="6">
        <v>2</v>
      </c>
      <c r="M178" s="6">
        <v>1.1599999999999999</v>
      </c>
      <c r="N178" s="6">
        <v>1</v>
      </c>
      <c r="O178" s="6">
        <v>0.57999999999999996</v>
      </c>
      <c r="P178" s="6">
        <v>1</v>
      </c>
      <c r="Q178" s="6">
        <v>0.57999999999999996</v>
      </c>
      <c r="R178" s="6">
        <v>0</v>
      </c>
      <c r="S178" s="6">
        <v>0</v>
      </c>
      <c r="T178" s="6">
        <v>0</v>
      </c>
      <c r="U178" s="6">
        <v>0</v>
      </c>
      <c r="V178" s="6">
        <v>7</v>
      </c>
      <c r="W178" s="6">
        <v>4.09</v>
      </c>
      <c r="X178" s="6">
        <v>8</v>
      </c>
      <c r="Y178" s="6">
        <v>4.67</v>
      </c>
      <c r="Z178" s="6">
        <v>30</v>
      </c>
      <c r="AA178" s="6">
        <v>17.54</v>
      </c>
      <c r="AB178" s="6">
        <v>25</v>
      </c>
      <c r="AC178" s="6">
        <v>14.62</v>
      </c>
      <c r="AD178" s="6">
        <v>25</v>
      </c>
      <c r="AE178" s="6">
        <v>14.62</v>
      </c>
      <c r="AF178" s="6">
        <v>120</v>
      </c>
      <c r="AG178" s="6">
        <v>70.17</v>
      </c>
      <c r="AH178" s="6">
        <v>171</v>
      </c>
      <c r="AI178" s="6">
        <v>100</v>
      </c>
      <c r="AJ178" s="6">
        <v>171</v>
      </c>
      <c r="AK178" s="6">
        <v>100</v>
      </c>
      <c r="AL178" s="6">
        <v>7</v>
      </c>
      <c r="AM178" s="6">
        <v>0</v>
      </c>
      <c r="AN178" s="6">
        <v>0</v>
      </c>
      <c r="AO178" s="6">
        <v>1</v>
      </c>
      <c r="AP178" s="6">
        <v>1</v>
      </c>
      <c r="AQ178" s="6">
        <v>3</v>
      </c>
    </row>
    <row r="179" spans="2:43" ht="72" x14ac:dyDescent="0.35">
      <c r="B179" s="6">
        <v>142</v>
      </c>
      <c r="C179" s="3" t="s">
        <v>244</v>
      </c>
      <c r="D179" s="6">
        <v>299</v>
      </c>
      <c r="E179" s="6">
        <v>118</v>
      </c>
      <c r="F179" s="6">
        <v>162</v>
      </c>
      <c r="G179" s="6">
        <v>19</v>
      </c>
      <c r="H179" s="6">
        <v>1</v>
      </c>
      <c r="I179" s="6">
        <v>0.33</v>
      </c>
      <c r="J179" s="6">
        <v>1</v>
      </c>
      <c r="K179" s="6">
        <v>0.33</v>
      </c>
      <c r="L179" s="6">
        <v>3</v>
      </c>
      <c r="M179" s="6">
        <v>1</v>
      </c>
      <c r="N179" s="6">
        <v>0</v>
      </c>
      <c r="O179" s="6">
        <v>0</v>
      </c>
      <c r="P179" s="6">
        <v>1</v>
      </c>
      <c r="Q179" s="6">
        <v>1</v>
      </c>
      <c r="R179" s="6">
        <v>0</v>
      </c>
      <c r="S179" s="6">
        <v>0</v>
      </c>
      <c r="T179" s="6">
        <v>0</v>
      </c>
      <c r="U179" s="6">
        <v>0</v>
      </c>
      <c r="V179" s="6">
        <v>11</v>
      </c>
      <c r="W179" s="6">
        <v>3.6</v>
      </c>
      <c r="X179" s="6">
        <v>11</v>
      </c>
      <c r="Y179" s="6">
        <v>3.67</v>
      </c>
      <c r="Z179" s="6">
        <v>30</v>
      </c>
      <c r="AA179" s="6">
        <v>10</v>
      </c>
      <c r="AB179" s="6">
        <v>25</v>
      </c>
      <c r="AC179" s="6">
        <v>8.36</v>
      </c>
      <c r="AD179" s="6">
        <v>25</v>
      </c>
      <c r="AE179" s="6">
        <v>8.36</v>
      </c>
      <c r="AF179" s="6">
        <v>225</v>
      </c>
      <c r="AG179" s="6">
        <v>75.25</v>
      </c>
      <c r="AH179" s="6">
        <v>174</v>
      </c>
      <c r="AI179" s="6">
        <v>58.19</v>
      </c>
      <c r="AJ179" s="6">
        <v>174</v>
      </c>
      <c r="AK179" s="6">
        <v>58.19</v>
      </c>
      <c r="AL179" s="6">
        <v>7</v>
      </c>
      <c r="AM179" s="6">
        <v>0</v>
      </c>
      <c r="AN179" s="6">
        <v>0</v>
      </c>
      <c r="AO179" s="6">
        <v>1</v>
      </c>
      <c r="AP179" s="6">
        <v>1</v>
      </c>
      <c r="AQ179" s="6">
        <v>2</v>
      </c>
    </row>
    <row r="180" spans="2:43" ht="72" x14ac:dyDescent="0.35">
      <c r="B180" s="6">
        <v>143</v>
      </c>
      <c r="C180" s="3" t="s">
        <v>245</v>
      </c>
      <c r="D180" s="6">
        <v>260</v>
      </c>
      <c r="E180" s="6">
        <v>103</v>
      </c>
      <c r="F180" s="6">
        <v>133</v>
      </c>
      <c r="G180" s="6">
        <v>24</v>
      </c>
      <c r="H180" s="6">
        <v>2</v>
      </c>
      <c r="I180" s="6">
        <v>0.77</v>
      </c>
      <c r="J180" s="6">
        <v>1</v>
      </c>
      <c r="K180" s="6">
        <v>0.38</v>
      </c>
      <c r="L180" s="6">
        <v>1</v>
      </c>
      <c r="M180" s="6">
        <v>0.38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10</v>
      </c>
      <c r="W180" s="6">
        <v>3.8</v>
      </c>
      <c r="X180" s="6">
        <v>10</v>
      </c>
      <c r="Y180" s="6">
        <v>3.8</v>
      </c>
      <c r="Z180" s="6">
        <v>30</v>
      </c>
      <c r="AA180" s="6">
        <v>11.5</v>
      </c>
      <c r="AB180" s="6">
        <v>25</v>
      </c>
      <c r="AC180" s="6">
        <v>9.6</v>
      </c>
      <c r="AD180" s="6">
        <v>25</v>
      </c>
      <c r="AE180" s="6">
        <v>9.6</v>
      </c>
      <c r="AF180" s="6">
        <v>158</v>
      </c>
      <c r="AG180" s="6">
        <v>60.76</v>
      </c>
      <c r="AH180" s="6">
        <v>179</v>
      </c>
      <c r="AI180" s="6">
        <v>68.84</v>
      </c>
      <c r="AJ180" s="6">
        <v>179</v>
      </c>
      <c r="AK180" s="6">
        <v>68.84</v>
      </c>
      <c r="AL180" s="6">
        <v>7</v>
      </c>
      <c r="AM180" s="6">
        <v>0</v>
      </c>
      <c r="AN180" s="6">
        <v>0</v>
      </c>
      <c r="AO180" s="6">
        <v>1</v>
      </c>
      <c r="AP180" s="6">
        <v>1</v>
      </c>
      <c r="AQ180" s="6">
        <v>2</v>
      </c>
    </row>
    <row r="181" spans="2:43" ht="72" x14ac:dyDescent="0.35">
      <c r="B181" s="6">
        <v>144</v>
      </c>
      <c r="C181" s="3" t="s">
        <v>246</v>
      </c>
      <c r="D181" s="6">
        <v>287</v>
      </c>
      <c r="E181" s="6">
        <v>133</v>
      </c>
      <c r="F181" s="6">
        <v>143</v>
      </c>
      <c r="G181" s="6">
        <v>11</v>
      </c>
      <c r="H181" s="6">
        <v>1</v>
      </c>
      <c r="I181" s="6">
        <v>0.34</v>
      </c>
      <c r="J181" s="6">
        <v>0</v>
      </c>
      <c r="K181" s="6">
        <v>0</v>
      </c>
      <c r="L181" s="6">
        <v>3</v>
      </c>
      <c r="M181" s="6">
        <v>1.04</v>
      </c>
      <c r="N181" s="6">
        <v>1</v>
      </c>
      <c r="O181" s="6">
        <v>0.34</v>
      </c>
      <c r="P181" s="6">
        <v>1</v>
      </c>
      <c r="Q181" s="6">
        <v>0.34</v>
      </c>
      <c r="R181" s="6">
        <v>0</v>
      </c>
      <c r="S181" s="6">
        <v>0</v>
      </c>
      <c r="T181" s="6">
        <v>0</v>
      </c>
      <c r="U181" s="6">
        <v>0</v>
      </c>
      <c r="V181" s="6">
        <v>9</v>
      </c>
      <c r="W181" s="6">
        <v>3.13</v>
      </c>
      <c r="X181" s="6">
        <v>11</v>
      </c>
      <c r="Y181" s="6">
        <v>3.83</v>
      </c>
      <c r="Z181" s="6">
        <v>30</v>
      </c>
      <c r="AA181" s="6">
        <v>10.4</v>
      </c>
      <c r="AB181" s="6">
        <v>25</v>
      </c>
      <c r="AC181" s="6">
        <v>8.7100000000000009</v>
      </c>
      <c r="AD181" s="6">
        <v>25</v>
      </c>
      <c r="AE181" s="6">
        <v>8.7100000000000009</v>
      </c>
      <c r="AF181" s="6">
        <v>209</v>
      </c>
      <c r="AG181" s="6">
        <v>72.8</v>
      </c>
      <c r="AH181" s="6">
        <v>154</v>
      </c>
      <c r="AI181" s="6">
        <v>53.65</v>
      </c>
      <c r="AJ181" s="6">
        <v>154</v>
      </c>
      <c r="AK181" s="6">
        <v>53.65</v>
      </c>
      <c r="AL181" s="6">
        <v>7</v>
      </c>
      <c r="AM181" s="6">
        <v>0</v>
      </c>
      <c r="AN181" s="6">
        <v>0</v>
      </c>
      <c r="AO181" s="6">
        <v>1</v>
      </c>
      <c r="AP181" s="6">
        <v>1</v>
      </c>
      <c r="AQ181" s="6">
        <v>2</v>
      </c>
    </row>
    <row r="182" spans="2:43" ht="72" x14ac:dyDescent="0.35">
      <c r="B182" s="6">
        <v>145</v>
      </c>
      <c r="C182" s="3" t="s">
        <v>247</v>
      </c>
      <c r="D182" s="6">
        <v>210</v>
      </c>
      <c r="E182" s="6">
        <v>96</v>
      </c>
      <c r="F182" s="6">
        <v>90</v>
      </c>
      <c r="G182" s="6">
        <v>24</v>
      </c>
      <c r="H182" s="6">
        <v>3</v>
      </c>
      <c r="I182" s="6">
        <v>1.42</v>
      </c>
      <c r="J182" s="6">
        <v>2</v>
      </c>
      <c r="K182" s="6">
        <v>0.95</v>
      </c>
      <c r="L182" s="6">
        <v>3</v>
      </c>
      <c r="M182" s="6">
        <v>1.42</v>
      </c>
      <c r="N182" s="6">
        <v>2</v>
      </c>
      <c r="O182" s="6">
        <v>0.95</v>
      </c>
      <c r="P182" s="6">
        <v>1</v>
      </c>
      <c r="Q182" s="6">
        <v>0.47</v>
      </c>
      <c r="R182" s="6">
        <v>1</v>
      </c>
      <c r="S182" s="6">
        <v>0.47</v>
      </c>
      <c r="T182" s="6">
        <v>0</v>
      </c>
      <c r="U182" s="6">
        <v>0</v>
      </c>
      <c r="V182" s="6">
        <v>11</v>
      </c>
      <c r="W182" s="6">
        <v>5.2</v>
      </c>
      <c r="X182" s="6">
        <v>10</v>
      </c>
      <c r="Y182" s="6">
        <v>4.76</v>
      </c>
      <c r="Z182" s="6">
        <v>30</v>
      </c>
      <c r="AA182" s="6">
        <v>14.2</v>
      </c>
      <c r="AB182" s="6">
        <v>25</v>
      </c>
      <c r="AC182" s="6">
        <v>11.9</v>
      </c>
      <c r="AD182" s="6">
        <v>25</v>
      </c>
      <c r="AE182" s="6">
        <v>11.9</v>
      </c>
      <c r="AF182" s="6">
        <v>157</v>
      </c>
      <c r="AG182" s="6">
        <v>74</v>
      </c>
      <c r="AH182" s="6">
        <v>210</v>
      </c>
      <c r="AI182" s="6">
        <v>100</v>
      </c>
      <c r="AJ182" s="6">
        <v>210</v>
      </c>
      <c r="AK182" s="6">
        <v>100</v>
      </c>
      <c r="AL182" s="6">
        <v>8</v>
      </c>
      <c r="AM182" s="6">
        <v>0</v>
      </c>
      <c r="AN182" s="6">
        <v>0</v>
      </c>
      <c r="AO182" s="6">
        <v>1</v>
      </c>
      <c r="AP182" s="6">
        <v>1</v>
      </c>
      <c r="AQ182" s="6">
        <v>4</v>
      </c>
    </row>
    <row r="183" spans="2:43" ht="72" x14ac:dyDescent="0.35">
      <c r="B183" s="6">
        <v>146</v>
      </c>
      <c r="C183" s="3" t="s">
        <v>248</v>
      </c>
      <c r="D183" s="6">
        <v>132</v>
      </c>
      <c r="E183" s="6">
        <v>51</v>
      </c>
      <c r="F183" s="6">
        <v>76</v>
      </c>
      <c r="G183" s="6">
        <v>5</v>
      </c>
      <c r="H183" s="6">
        <v>4</v>
      </c>
      <c r="I183" s="6">
        <v>3.03</v>
      </c>
      <c r="J183" s="6">
        <v>0</v>
      </c>
      <c r="K183" s="6">
        <v>0</v>
      </c>
      <c r="L183" s="6">
        <v>2</v>
      </c>
      <c r="M183" s="6">
        <v>1.5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4</v>
      </c>
      <c r="W183" s="6">
        <v>3.03</v>
      </c>
      <c r="X183" s="6">
        <v>8</v>
      </c>
      <c r="Y183" s="6">
        <v>6.06</v>
      </c>
      <c r="Z183" s="6">
        <v>30</v>
      </c>
      <c r="AA183" s="6">
        <v>22.72</v>
      </c>
      <c r="AB183" s="6">
        <v>25</v>
      </c>
      <c r="AC183" s="6">
        <v>18.899999999999999</v>
      </c>
      <c r="AD183" s="6">
        <v>25</v>
      </c>
      <c r="AE183" s="6">
        <v>18.899999999999999</v>
      </c>
      <c r="AF183" s="6">
        <v>102</v>
      </c>
      <c r="AG183" s="6">
        <v>77.27</v>
      </c>
      <c r="AH183" s="6">
        <v>132</v>
      </c>
      <c r="AI183" s="6">
        <v>100</v>
      </c>
      <c r="AJ183" s="6">
        <v>132</v>
      </c>
      <c r="AK183" s="6">
        <v>100</v>
      </c>
      <c r="AL183" s="6">
        <v>5</v>
      </c>
      <c r="AM183" s="6">
        <v>0</v>
      </c>
      <c r="AN183" s="6">
        <v>0</v>
      </c>
      <c r="AO183" s="6">
        <v>1</v>
      </c>
      <c r="AP183" s="6">
        <v>1</v>
      </c>
      <c r="AQ183" s="6">
        <v>2</v>
      </c>
    </row>
    <row r="184" spans="2:43" ht="90" x14ac:dyDescent="0.35">
      <c r="B184" s="6">
        <v>147</v>
      </c>
      <c r="C184" s="3" t="s">
        <v>249</v>
      </c>
      <c r="D184" s="6">
        <v>327</v>
      </c>
      <c r="E184" s="6">
        <v>154</v>
      </c>
      <c r="F184" s="6">
        <v>148</v>
      </c>
      <c r="G184" s="6">
        <v>25</v>
      </c>
      <c r="H184" s="6">
        <v>4</v>
      </c>
      <c r="I184" s="6">
        <v>1.22</v>
      </c>
      <c r="J184" s="6">
        <v>1</v>
      </c>
      <c r="K184" s="6">
        <v>0.3</v>
      </c>
      <c r="L184" s="6">
        <v>3</v>
      </c>
      <c r="M184" s="6">
        <v>0.91</v>
      </c>
      <c r="N184" s="6">
        <v>2</v>
      </c>
      <c r="O184" s="6">
        <v>0.61</v>
      </c>
      <c r="P184" s="6">
        <v>1</v>
      </c>
      <c r="Q184" s="6">
        <v>0.3</v>
      </c>
      <c r="R184" s="6">
        <v>0</v>
      </c>
      <c r="S184" s="6">
        <v>0</v>
      </c>
      <c r="T184" s="6">
        <v>0</v>
      </c>
      <c r="U184" s="6">
        <v>0</v>
      </c>
      <c r="V184" s="6">
        <v>13</v>
      </c>
      <c r="W184" s="6">
        <v>3.9</v>
      </c>
      <c r="X184" s="6">
        <v>11</v>
      </c>
      <c r="Y184" s="6">
        <v>3.36</v>
      </c>
      <c r="Z184" s="6">
        <v>30</v>
      </c>
      <c r="AA184" s="6">
        <v>9.1</v>
      </c>
      <c r="AB184" s="6">
        <v>25</v>
      </c>
      <c r="AC184" s="6">
        <v>7.6</v>
      </c>
      <c r="AD184" s="6">
        <v>25</v>
      </c>
      <c r="AE184" s="6">
        <v>7.6</v>
      </c>
      <c r="AF184" s="6">
        <v>218</v>
      </c>
      <c r="AG184" s="6">
        <v>66.599999999999994</v>
      </c>
      <c r="AH184" s="6">
        <v>294</v>
      </c>
      <c r="AI184" s="6">
        <v>89.9</v>
      </c>
      <c r="AJ184" s="6">
        <v>294</v>
      </c>
      <c r="AK184" s="6">
        <v>89.9</v>
      </c>
      <c r="AL184" s="6">
        <v>8</v>
      </c>
      <c r="AM184" s="6">
        <v>0</v>
      </c>
      <c r="AN184" s="6">
        <v>0</v>
      </c>
      <c r="AO184" s="6">
        <v>1</v>
      </c>
      <c r="AP184" s="6">
        <v>1</v>
      </c>
      <c r="AQ184" s="6">
        <v>2</v>
      </c>
    </row>
    <row r="185" spans="2:43" x14ac:dyDescent="0.35">
      <c r="B185" s="96" t="s">
        <v>46</v>
      </c>
      <c r="C185" s="97"/>
      <c r="D185" s="8">
        <v>4748</v>
      </c>
      <c r="E185" s="8">
        <v>2056</v>
      </c>
      <c r="F185" s="8">
        <v>2327</v>
      </c>
      <c r="G185" s="8">
        <v>365</v>
      </c>
      <c r="H185" s="8">
        <v>45</v>
      </c>
      <c r="I185" s="8">
        <v>1.1599999999999999</v>
      </c>
      <c r="J185" s="8">
        <v>11</v>
      </c>
      <c r="K185" s="8">
        <v>0.42</v>
      </c>
      <c r="L185" s="8">
        <v>29</v>
      </c>
      <c r="M185" s="8">
        <v>1.37</v>
      </c>
      <c r="N185" s="8">
        <v>12</v>
      </c>
      <c r="O185" s="8">
        <v>0.25</v>
      </c>
      <c r="P185" s="8">
        <v>8</v>
      </c>
      <c r="Q185" s="8">
        <v>0.17</v>
      </c>
      <c r="R185" s="8">
        <v>2</v>
      </c>
      <c r="S185" s="8">
        <v>0.06</v>
      </c>
      <c r="T185" s="8">
        <v>0</v>
      </c>
      <c r="U185" s="8">
        <v>0</v>
      </c>
      <c r="V185" s="8">
        <v>125</v>
      </c>
      <c r="W185" s="8">
        <v>4.7</v>
      </c>
      <c r="X185" s="8">
        <v>133</v>
      </c>
      <c r="Y185" s="8">
        <v>5.4</v>
      </c>
      <c r="Z185" s="8">
        <v>390</v>
      </c>
      <c r="AA185" s="8">
        <v>14.5</v>
      </c>
      <c r="AB185" s="8">
        <v>325</v>
      </c>
      <c r="AC185" s="8">
        <v>12.2</v>
      </c>
      <c r="AD185" s="8">
        <v>325</v>
      </c>
      <c r="AE185" s="8">
        <v>12.1</v>
      </c>
      <c r="AF185" s="8">
        <v>3306</v>
      </c>
      <c r="AG185" s="8">
        <v>82</v>
      </c>
      <c r="AH185" s="8">
        <v>3958</v>
      </c>
      <c r="AI185" s="8">
        <v>75</v>
      </c>
      <c r="AJ185" s="14">
        <v>3958</v>
      </c>
      <c r="AK185" s="14">
        <v>86</v>
      </c>
      <c r="AL185" s="14">
        <v>95</v>
      </c>
      <c r="AM185" s="14">
        <v>2</v>
      </c>
      <c r="AN185" s="14">
        <v>2</v>
      </c>
      <c r="AO185" s="14">
        <v>13</v>
      </c>
      <c r="AP185" s="14">
        <v>13</v>
      </c>
      <c r="AQ185" s="14">
        <v>51</v>
      </c>
    </row>
    <row r="186" spans="2:43" x14ac:dyDescent="0.35">
      <c r="B186" s="98" t="s">
        <v>250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100"/>
    </row>
    <row r="187" spans="2:43" ht="72" x14ac:dyDescent="0.35">
      <c r="B187" s="6">
        <v>148</v>
      </c>
      <c r="C187" s="3" t="s">
        <v>251</v>
      </c>
      <c r="D187" s="20">
        <v>700</v>
      </c>
      <c r="E187" s="20">
        <v>291</v>
      </c>
      <c r="F187" s="20">
        <v>340</v>
      </c>
      <c r="G187" s="20">
        <v>69</v>
      </c>
      <c r="H187" s="20">
        <v>8</v>
      </c>
      <c r="I187" s="20">
        <v>1</v>
      </c>
      <c r="J187" s="20">
        <v>3</v>
      </c>
      <c r="K187" s="20">
        <v>0.4</v>
      </c>
      <c r="L187" s="20">
        <v>0</v>
      </c>
      <c r="M187" s="20">
        <v>0</v>
      </c>
      <c r="N187" s="20">
        <v>4</v>
      </c>
      <c r="O187" s="20">
        <v>0.6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15</v>
      </c>
      <c r="Y187" s="20">
        <v>2</v>
      </c>
      <c r="Z187" s="20">
        <v>35</v>
      </c>
      <c r="AA187" s="20">
        <v>5</v>
      </c>
      <c r="AB187" s="20">
        <v>15</v>
      </c>
      <c r="AC187" s="20">
        <v>2</v>
      </c>
      <c r="AD187" s="20">
        <v>0</v>
      </c>
      <c r="AE187" s="20">
        <v>0</v>
      </c>
      <c r="AF187" s="20">
        <v>477</v>
      </c>
      <c r="AG187" s="20">
        <v>68</v>
      </c>
      <c r="AH187" s="20">
        <v>582</v>
      </c>
      <c r="AI187" s="20">
        <v>76</v>
      </c>
      <c r="AJ187" s="20">
        <v>318</v>
      </c>
      <c r="AK187" s="20">
        <v>45</v>
      </c>
      <c r="AL187" s="20">
        <v>14</v>
      </c>
      <c r="AM187" s="20">
        <v>0</v>
      </c>
      <c r="AN187" s="20">
        <v>0</v>
      </c>
      <c r="AO187" s="20">
        <v>1</v>
      </c>
      <c r="AP187" s="20">
        <v>1</v>
      </c>
      <c r="AQ187" s="20">
        <v>6</v>
      </c>
    </row>
    <row r="188" spans="2:43" ht="72" x14ac:dyDescent="0.35">
      <c r="B188" s="6">
        <v>149</v>
      </c>
      <c r="C188" s="3" t="s">
        <v>252</v>
      </c>
      <c r="D188" s="20">
        <v>553</v>
      </c>
      <c r="E188" s="20">
        <v>245</v>
      </c>
      <c r="F188" s="20">
        <v>260</v>
      </c>
      <c r="G188" s="20">
        <v>48</v>
      </c>
      <c r="H188" s="20">
        <v>6</v>
      </c>
      <c r="I188" s="20">
        <v>1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72</v>
      </c>
      <c r="Y188" s="20">
        <v>13</v>
      </c>
      <c r="Z188" s="20">
        <v>52</v>
      </c>
      <c r="AA188" s="20">
        <v>9</v>
      </c>
      <c r="AB188" s="20">
        <v>0</v>
      </c>
      <c r="AC188" s="20">
        <v>0</v>
      </c>
      <c r="AD188" s="20">
        <v>0</v>
      </c>
      <c r="AE188" s="20">
        <v>0</v>
      </c>
      <c r="AF188" s="39">
        <v>465</v>
      </c>
      <c r="AG188" s="20">
        <v>84</v>
      </c>
      <c r="AH188" s="20">
        <v>531</v>
      </c>
      <c r="AI188" s="20">
        <v>96</v>
      </c>
      <c r="AJ188" s="20">
        <v>510</v>
      </c>
      <c r="AK188" s="20">
        <v>91</v>
      </c>
      <c r="AL188" s="20">
        <v>13</v>
      </c>
      <c r="AM188" s="20">
        <v>0</v>
      </c>
      <c r="AN188" s="20">
        <v>0</v>
      </c>
      <c r="AO188" s="20">
        <v>2</v>
      </c>
      <c r="AP188" s="20">
        <v>2</v>
      </c>
      <c r="AQ188" s="20">
        <v>11</v>
      </c>
    </row>
    <row r="189" spans="2:43" ht="72" x14ac:dyDescent="0.35">
      <c r="B189" s="6">
        <v>150</v>
      </c>
      <c r="C189" s="3" t="s">
        <v>253</v>
      </c>
      <c r="D189" s="20">
        <v>199</v>
      </c>
      <c r="E189" s="20">
        <v>84</v>
      </c>
      <c r="F189" s="20">
        <v>100</v>
      </c>
      <c r="G189" s="20">
        <v>15</v>
      </c>
      <c r="H189" s="20">
        <v>2</v>
      </c>
      <c r="I189" s="20">
        <v>0.01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24</v>
      </c>
      <c r="AA189" s="20">
        <v>12</v>
      </c>
      <c r="AB189" s="20">
        <v>1</v>
      </c>
      <c r="AC189" s="20">
        <v>0.01</v>
      </c>
      <c r="AD189" s="20">
        <v>180</v>
      </c>
      <c r="AE189" s="20">
        <v>90</v>
      </c>
      <c r="AF189" s="20">
        <v>199</v>
      </c>
      <c r="AG189" s="20">
        <v>100</v>
      </c>
      <c r="AH189" s="20">
        <v>199</v>
      </c>
      <c r="AI189" s="20">
        <v>100</v>
      </c>
      <c r="AJ189" s="20">
        <v>199</v>
      </c>
      <c r="AK189" s="20">
        <v>100</v>
      </c>
      <c r="AL189" s="20">
        <v>10</v>
      </c>
      <c r="AM189" s="20">
        <v>0</v>
      </c>
      <c r="AN189" s="20">
        <v>0</v>
      </c>
      <c r="AO189" s="20">
        <v>1</v>
      </c>
      <c r="AP189" s="20">
        <v>1</v>
      </c>
      <c r="AQ189" s="20">
        <v>4</v>
      </c>
    </row>
    <row r="190" spans="2:43" ht="72" x14ac:dyDescent="0.35">
      <c r="B190" s="6">
        <v>151</v>
      </c>
      <c r="C190" s="3" t="s">
        <v>220</v>
      </c>
      <c r="D190" s="20">
        <v>195</v>
      </c>
      <c r="E190" s="20">
        <v>88</v>
      </c>
      <c r="F190" s="20">
        <v>99</v>
      </c>
      <c r="G190" s="20">
        <v>8</v>
      </c>
      <c r="H190" s="20">
        <v>2</v>
      </c>
      <c r="I190" s="20">
        <v>1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1</v>
      </c>
      <c r="Q190" s="20">
        <v>0.5</v>
      </c>
      <c r="R190" s="20">
        <v>0</v>
      </c>
      <c r="S190" s="20">
        <v>0</v>
      </c>
      <c r="T190" s="20">
        <v>0</v>
      </c>
      <c r="U190" s="20">
        <v>0</v>
      </c>
      <c r="V190" s="20">
        <v>4</v>
      </c>
      <c r="W190" s="20">
        <v>2</v>
      </c>
      <c r="X190" s="20">
        <v>0</v>
      </c>
      <c r="Y190" s="20">
        <v>0</v>
      </c>
      <c r="Z190" s="20">
        <v>21</v>
      </c>
      <c r="AA190" s="20">
        <v>11</v>
      </c>
      <c r="AB190" s="20">
        <v>2</v>
      </c>
      <c r="AC190" s="20">
        <v>1</v>
      </c>
      <c r="AD190" s="20">
        <v>35</v>
      </c>
      <c r="AE190" s="20">
        <v>18</v>
      </c>
      <c r="AF190" s="20">
        <v>188</v>
      </c>
      <c r="AG190" s="20">
        <v>95</v>
      </c>
      <c r="AH190" s="20">
        <v>182</v>
      </c>
      <c r="AI190" s="20">
        <v>92</v>
      </c>
      <c r="AJ190" s="40">
        <v>191</v>
      </c>
      <c r="AK190" s="20">
        <v>97</v>
      </c>
      <c r="AL190" s="20">
        <v>8</v>
      </c>
      <c r="AM190" s="20">
        <v>0</v>
      </c>
      <c r="AN190" s="20">
        <v>0</v>
      </c>
      <c r="AO190" s="20">
        <v>1</v>
      </c>
      <c r="AP190" s="20">
        <v>1</v>
      </c>
      <c r="AQ190" s="20">
        <v>5</v>
      </c>
    </row>
    <row r="191" spans="2:43" ht="72" x14ac:dyDescent="0.35">
      <c r="B191" s="6">
        <v>152</v>
      </c>
      <c r="C191" s="3" t="s">
        <v>222</v>
      </c>
      <c r="D191" s="20">
        <v>658</v>
      </c>
      <c r="E191" s="20">
        <v>294</v>
      </c>
      <c r="F191" s="20">
        <v>332</v>
      </c>
      <c r="G191" s="20">
        <v>32</v>
      </c>
      <c r="H191" s="20">
        <v>3</v>
      </c>
      <c r="I191" s="20" t="s">
        <v>40</v>
      </c>
      <c r="J191" s="20">
        <v>1</v>
      </c>
      <c r="K191" s="20" t="s">
        <v>70</v>
      </c>
      <c r="L191" s="20">
        <v>2</v>
      </c>
      <c r="M191" s="20" t="s">
        <v>57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6</v>
      </c>
      <c r="Y191" s="20" t="s">
        <v>106</v>
      </c>
      <c r="Z191" s="20">
        <v>24</v>
      </c>
      <c r="AA191" s="20">
        <v>4</v>
      </c>
      <c r="AB191" s="20">
        <v>0</v>
      </c>
      <c r="AC191" s="20">
        <v>0</v>
      </c>
      <c r="AD191" s="20">
        <v>557</v>
      </c>
      <c r="AE191" s="20">
        <v>85</v>
      </c>
      <c r="AF191" s="20">
        <v>455</v>
      </c>
      <c r="AG191" s="20">
        <v>69</v>
      </c>
      <c r="AH191" s="20">
        <v>658</v>
      </c>
      <c r="AI191" s="20">
        <v>100</v>
      </c>
      <c r="AJ191" s="20">
        <v>658</v>
      </c>
      <c r="AK191" s="20">
        <v>100</v>
      </c>
      <c r="AL191" s="20">
        <v>20</v>
      </c>
      <c r="AM191" s="20">
        <v>0</v>
      </c>
      <c r="AN191" s="20">
        <v>0</v>
      </c>
      <c r="AO191" s="20">
        <v>2</v>
      </c>
      <c r="AP191" s="20">
        <v>2</v>
      </c>
      <c r="AQ191" s="20">
        <v>7</v>
      </c>
    </row>
    <row r="192" spans="2:43" ht="72" x14ac:dyDescent="0.35">
      <c r="B192" s="6">
        <v>153</v>
      </c>
      <c r="C192" s="3" t="s">
        <v>223</v>
      </c>
      <c r="D192" s="20">
        <v>451</v>
      </c>
      <c r="E192" s="20">
        <v>204</v>
      </c>
      <c r="F192" s="20">
        <v>225</v>
      </c>
      <c r="G192" s="20">
        <v>22</v>
      </c>
      <c r="H192" s="20">
        <v>3</v>
      </c>
      <c r="I192" s="20" t="s">
        <v>71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20</v>
      </c>
      <c r="AA192" s="20">
        <v>4</v>
      </c>
      <c r="AB192" s="20">
        <v>0</v>
      </c>
      <c r="AC192" s="20">
        <v>0</v>
      </c>
      <c r="AD192" s="20">
        <v>387</v>
      </c>
      <c r="AE192" s="20">
        <v>86</v>
      </c>
      <c r="AF192" s="20">
        <v>289</v>
      </c>
      <c r="AG192" s="20">
        <v>64</v>
      </c>
      <c r="AH192" s="20">
        <v>196</v>
      </c>
      <c r="AI192" s="20">
        <v>43</v>
      </c>
      <c r="AJ192" s="20">
        <v>3</v>
      </c>
      <c r="AK192" s="20" t="s">
        <v>71</v>
      </c>
      <c r="AL192" s="20">
        <v>75</v>
      </c>
      <c r="AM192" s="20">
        <v>1</v>
      </c>
      <c r="AN192" s="20">
        <v>1</v>
      </c>
      <c r="AO192" s="20">
        <v>1</v>
      </c>
      <c r="AP192" s="20">
        <v>1</v>
      </c>
      <c r="AQ192" s="20">
        <v>19</v>
      </c>
    </row>
    <row r="193" spans="2:43" ht="72" x14ac:dyDescent="0.35">
      <c r="B193" s="6">
        <v>154</v>
      </c>
      <c r="C193" s="3" t="s">
        <v>254</v>
      </c>
      <c r="D193" s="20">
        <v>232</v>
      </c>
      <c r="E193" s="20">
        <v>92</v>
      </c>
      <c r="F193" s="20">
        <v>121</v>
      </c>
      <c r="G193" s="20">
        <v>19</v>
      </c>
      <c r="H193" s="20">
        <v>3</v>
      </c>
      <c r="I193" s="20">
        <v>1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1</v>
      </c>
      <c r="W193" s="20" t="s">
        <v>102</v>
      </c>
      <c r="X193" s="20">
        <v>0</v>
      </c>
      <c r="Y193" s="20">
        <v>0</v>
      </c>
      <c r="Z193" s="20">
        <v>25</v>
      </c>
      <c r="AA193" s="20">
        <v>11</v>
      </c>
      <c r="AB193" s="20">
        <v>0</v>
      </c>
      <c r="AC193" s="20">
        <v>0</v>
      </c>
      <c r="AD193" s="20">
        <v>18</v>
      </c>
      <c r="AE193" s="20">
        <v>8</v>
      </c>
      <c r="AF193" s="20">
        <v>202</v>
      </c>
      <c r="AG193" s="20">
        <v>87</v>
      </c>
      <c r="AH193" s="20">
        <v>231</v>
      </c>
      <c r="AI193" s="20">
        <v>100</v>
      </c>
      <c r="AJ193" s="20">
        <v>231</v>
      </c>
      <c r="AK193" s="20">
        <v>100</v>
      </c>
      <c r="AL193" s="20">
        <v>16</v>
      </c>
      <c r="AM193" s="20">
        <v>0</v>
      </c>
      <c r="AN193" s="20">
        <v>0</v>
      </c>
      <c r="AO193" s="20">
        <v>1</v>
      </c>
      <c r="AP193" s="20">
        <v>1</v>
      </c>
      <c r="AQ193" s="20">
        <v>3</v>
      </c>
    </row>
    <row r="194" spans="2:43" ht="72" x14ac:dyDescent="0.35">
      <c r="B194" s="6">
        <v>155</v>
      </c>
      <c r="C194" s="3" t="s">
        <v>255</v>
      </c>
      <c r="D194" s="20">
        <v>121</v>
      </c>
      <c r="E194" s="20">
        <v>65</v>
      </c>
      <c r="F194" s="20">
        <v>56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80</v>
      </c>
      <c r="Y194" s="20">
        <v>66</v>
      </c>
      <c r="Z194" s="20">
        <v>34</v>
      </c>
      <c r="AA194" s="20">
        <v>28</v>
      </c>
      <c r="AB194" s="20">
        <v>56</v>
      </c>
      <c r="AC194" s="20">
        <v>46</v>
      </c>
      <c r="AD194" s="20">
        <v>103</v>
      </c>
      <c r="AE194" s="20">
        <v>85</v>
      </c>
      <c r="AF194" s="20">
        <v>113</v>
      </c>
      <c r="AG194" s="20">
        <v>93</v>
      </c>
      <c r="AH194" s="20">
        <v>118</v>
      </c>
      <c r="AI194" s="20">
        <v>98</v>
      </c>
      <c r="AJ194" s="20">
        <v>74</v>
      </c>
      <c r="AK194" s="20">
        <v>61</v>
      </c>
      <c r="AL194" s="20">
        <v>11</v>
      </c>
      <c r="AM194" s="20">
        <v>0</v>
      </c>
      <c r="AN194" s="20">
        <v>0</v>
      </c>
      <c r="AO194" s="20">
        <v>1</v>
      </c>
      <c r="AP194" s="20">
        <v>1</v>
      </c>
      <c r="AQ194" s="20">
        <v>3</v>
      </c>
    </row>
    <row r="195" spans="2:43" x14ac:dyDescent="0.35">
      <c r="B195" s="96" t="s">
        <v>46</v>
      </c>
      <c r="C195" s="97"/>
      <c r="D195" s="8">
        <f t="shared" ref="D195:AQ195" si="24">SUM(D187:D194)</f>
        <v>3109</v>
      </c>
      <c r="E195" s="8">
        <f t="shared" si="24"/>
        <v>1363</v>
      </c>
      <c r="F195" s="8">
        <f t="shared" si="24"/>
        <v>1533</v>
      </c>
      <c r="G195" s="8">
        <f t="shared" si="24"/>
        <v>213</v>
      </c>
      <c r="H195" s="8">
        <f t="shared" si="24"/>
        <v>27</v>
      </c>
      <c r="I195" s="8">
        <f t="shared" si="24"/>
        <v>4.01</v>
      </c>
      <c r="J195" s="8">
        <f t="shared" si="24"/>
        <v>4</v>
      </c>
      <c r="K195" s="8">
        <f t="shared" si="24"/>
        <v>0.4</v>
      </c>
      <c r="L195" s="8">
        <f t="shared" si="24"/>
        <v>2</v>
      </c>
      <c r="M195" s="8">
        <f t="shared" si="24"/>
        <v>0</v>
      </c>
      <c r="N195" s="8">
        <f t="shared" si="24"/>
        <v>4</v>
      </c>
      <c r="O195" s="8">
        <f t="shared" si="24"/>
        <v>0.6</v>
      </c>
      <c r="P195" s="8">
        <f t="shared" si="24"/>
        <v>1</v>
      </c>
      <c r="Q195" s="8">
        <f t="shared" si="24"/>
        <v>0.5</v>
      </c>
      <c r="R195" s="8">
        <f t="shared" si="24"/>
        <v>0</v>
      </c>
      <c r="S195" s="8">
        <f t="shared" si="24"/>
        <v>0</v>
      </c>
      <c r="T195" s="8">
        <f t="shared" si="24"/>
        <v>0</v>
      </c>
      <c r="U195" s="8">
        <f t="shared" si="24"/>
        <v>0</v>
      </c>
      <c r="V195" s="8">
        <f t="shared" si="24"/>
        <v>5</v>
      </c>
      <c r="W195" s="8">
        <f t="shared" si="24"/>
        <v>2</v>
      </c>
      <c r="X195" s="8">
        <f t="shared" si="24"/>
        <v>173</v>
      </c>
      <c r="Y195" s="8">
        <f t="shared" si="24"/>
        <v>81</v>
      </c>
      <c r="Z195" s="8">
        <f t="shared" si="24"/>
        <v>235</v>
      </c>
      <c r="AA195" s="8">
        <f t="shared" si="24"/>
        <v>84</v>
      </c>
      <c r="AB195" s="8">
        <f t="shared" si="24"/>
        <v>74</v>
      </c>
      <c r="AC195" s="8">
        <f t="shared" si="24"/>
        <v>49.01</v>
      </c>
      <c r="AD195" s="8">
        <f t="shared" si="24"/>
        <v>1280</v>
      </c>
      <c r="AE195" s="8">
        <f t="shared" si="24"/>
        <v>372</v>
      </c>
      <c r="AF195" s="8">
        <f t="shared" si="24"/>
        <v>2388</v>
      </c>
      <c r="AG195" s="8">
        <f t="shared" si="24"/>
        <v>660</v>
      </c>
      <c r="AH195" s="8">
        <f t="shared" si="24"/>
        <v>2697</v>
      </c>
      <c r="AI195" s="8">
        <f t="shared" si="24"/>
        <v>705</v>
      </c>
      <c r="AJ195" s="8">
        <f t="shared" si="24"/>
        <v>2184</v>
      </c>
      <c r="AK195" s="8">
        <f t="shared" si="24"/>
        <v>594</v>
      </c>
      <c r="AL195" s="8">
        <f t="shared" si="24"/>
        <v>167</v>
      </c>
      <c r="AM195" s="8">
        <f t="shared" si="24"/>
        <v>1</v>
      </c>
      <c r="AN195" s="8">
        <f t="shared" si="24"/>
        <v>1</v>
      </c>
      <c r="AO195" s="8">
        <f t="shared" si="24"/>
        <v>10</v>
      </c>
      <c r="AP195" s="8">
        <f t="shared" si="24"/>
        <v>10</v>
      </c>
      <c r="AQ195" s="8">
        <f t="shared" si="24"/>
        <v>58</v>
      </c>
    </row>
    <row r="196" spans="2:43" x14ac:dyDescent="0.35">
      <c r="B196" s="98" t="s">
        <v>256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100"/>
    </row>
    <row r="197" spans="2:43" ht="72" x14ac:dyDescent="0.35">
      <c r="B197" s="6">
        <v>156</v>
      </c>
      <c r="C197" s="3" t="s">
        <v>257</v>
      </c>
      <c r="D197" s="6">
        <v>692</v>
      </c>
      <c r="E197" s="6">
        <v>291</v>
      </c>
      <c r="F197" s="6">
        <v>368</v>
      </c>
      <c r="G197" s="6">
        <v>33</v>
      </c>
      <c r="H197" s="6">
        <v>3</v>
      </c>
      <c r="I197" s="6" t="s">
        <v>258</v>
      </c>
      <c r="J197" s="6">
        <v>1</v>
      </c>
      <c r="K197" s="6" t="s">
        <v>259</v>
      </c>
      <c r="L197" s="6">
        <v>103</v>
      </c>
      <c r="M197" s="6" t="s">
        <v>260</v>
      </c>
      <c r="N197" s="6">
        <v>0</v>
      </c>
      <c r="O197" s="6">
        <v>0</v>
      </c>
      <c r="P197" s="6">
        <v>1</v>
      </c>
      <c r="Q197" s="6" t="s">
        <v>259</v>
      </c>
      <c r="R197" s="6">
        <v>1</v>
      </c>
      <c r="S197" s="6" t="s">
        <v>259</v>
      </c>
      <c r="T197" s="6">
        <v>0</v>
      </c>
      <c r="U197" s="6">
        <v>0</v>
      </c>
      <c r="V197" s="6">
        <v>6</v>
      </c>
      <c r="W197" s="6" t="s">
        <v>261</v>
      </c>
      <c r="X197" s="6">
        <v>4</v>
      </c>
      <c r="Y197" s="6" t="s">
        <v>76</v>
      </c>
      <c r="Z197" s="6">
        <v>22</v>
      </c>
      <c r="AA197" s="6" t="s">
        <v>262</v>
      </c>
      <c r="AB197" s="6">
        <v>0</v>
      </c>
      <c r="AC197" s="6">
        <v>0</v>
      </c>
      <c r="AD197" s="6">
        <v>16</v>
      </c>
      <c r="AE197" s="6" t="s">
        <v>263</v>
      </c>
      <c r="AF197" s="6">
        <v>205</v>
      </c>
      <c r="AG197" s="6" t="s">
        <v>264</v>
      </c>
      <c r="AH197" s="6">
        <v>592</v>
      </c>
      <c r="AI197" s="6" t="s">
        <v>265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2</v>
      </c>
      <c r="AP197" s="6">
        <v>2</v>
      </c>
      <c r="AQ197" s="6">
        <v>12</v>
      </c>
    </row>
    <row r="198" spans="2:43" ht="54" x14ac:dyDescent="0.35">
      <c r="B198" s="6">
        <v>157</v>
      </c>
      <c r="C198" s="3" t="s">
        <v>266</v>
      </c>
      <c r="D198" s="6">
        <v>848</v>
      </c>
      <c r="E198" s="6">
        <v>357</v>
      </c>
      <c r="F198" s="6">
        <v>434</v>
      </c>
      <c r="G198" s="6">
        <v>57</v>
      </c>
      <c r="H198" s="6">
        <v>5</v>
      </c>
      <c r="I198" s="6">
        <v>0.6</v>
      </c>
      <c r="J198" s="6">
        <v>2</v>
      </c>
      <c r="K198" s="6">
        <v>0.2</v>
      </c>
      <c r="L198" s="6">
        <v>10</v>
      </c>
      <c r="M198" s="6">
        <v>1.2</v>
      </c>
      <c r="N198" s="6">
        <v>3</v>
      </c>
      <c r="O198" s="6">
        <v>0.4</v>
      </c>
      <c r="P198" s="6">
        <v>0</v>
      </c>
      <c r="Q198" s="6">
        <v>0</v>
      </c>
      <c r="R198" s="6">
        <v>1</v>
      </c>
      <c r="S198" s="6">
        <v>0.1</v>
      </c>
      <c r="T198" s="6">
        <v>0</v>
      </c>
      <c r="U198" s="6">
        <v>0</v>
      </c>
      <c r="V198" s="6">
        <v>16</v>
      </c>
      <c r="W198" s="6">
        <v>1.9</v>
      </c>
      <c r="X198" s="6">
        <v>430</v>
      </c>
      <c r="Y198" s="6">
        <v>51</v>
      </c>
      <c r="Z198" s="6">
        <v>19</v>
      </c>
      <c r="AA198" s="6">
        <v>2.2000000000000002</v>
      </c>
      <c r="AB198" s="6">
        <v>4</v>
      </c>
      <c r="AC198" s="6">
        <v>0.5</v>
      </c>
      <c r="AD198" s="6">
        <v>848</v>
      </c>
      <c r="AE198" s="6">
        <v>100</v>
      </c>
      <c r="AF198" s="6">
        <v>209</v>
      </c>
      <c r="AG198" s="6">
        <v>25</v>
      </c>
      <c r="AH198" s="6">
        <v>791</v>
      </c>
      <c r="AI198" s="6">
        <v>93</v>
      </c>
      <c r="AJ198" s="6">
        <v>848</v>
      </c>
      <c r="AK198" s="6">
        <v>100</v>
      </c>
      <c r="AL198" s="6">
        <v>3</v>
      </c>
      <c r="AM198" s="6">
        <v>0</v>
      </c>
      <c r="AN198" s="6">
        <v>0</v>
      </c>
      <c r="AO198" s="6">
        <v>2</v>
      </c>
      <c r="AP198" s="6">
        <v>2</v>
      </c>
      <c r="AQ198" s="6">
        <v>9</v>
      </c>
    </row>
    <row r="199" spans="2:43" ht="108" x14ac:dyDescent="0.35">
      <c r="B199" s="6">
        <v>158</v>
      </c>
      <c r="C199" s="3" t="s">
        <v>267</v>
      </c>
      <c r="D199" s="6">
        <v>913</v>
      </c>
      <c r="E199" s="6">
        <v>425</v>
      </c>
      <c r="F199" s="6">
        <v>442</v>
      </c>
      <c r="G199" s="6">
        <v>46</v>
      </c>
      <c r="H199" s="6">
        <v>10</v>
      </c>
      <c r="I199" s="6">
        <v>1</v>
      </c>
      <c r="J199" s="6">
        <v>3</v>
      </c>
      <c r="K199" s="6">
        <v>0.3</v>
      </c>
      <c r="L199" s="6">
        <v>17</v>
      </c>
      <c r="M199" s="6">
        <v>1.8</v>
      </c>
      <c r="N199" s="6">
        <v>4</v>
      </c>
      <c r="O199" s="6">
        <v>0.4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124</v>
      </c>
      <c r="Y199" s="6">
        <v>13.6</v>
      </c>
      <c r="Z199" s="6">
        <v>20</v>
      </c>
      <c r="AA199" s="6">
        <v>2.2000000000000002</v>
      </c>
      <c r="AB199" s="6">
        <v>0</v>
      </c>
      <c r="AC199" s="6">
        <v>0</v>
      </c>
      <c r="AD199" s="6">
        <v>136</v>
      </c>
      <c r="AE199" s="6">
        <v>14.9</v>
      </c>
      <c r="AF199" s="6">
        <v>275</v>
      </c>
      <c r="AG199" s="6">
        <v>30.1</v>
      </c>
      <c r="AH199" s="6">
        <v>888</v>
      </c>
      <c r="AI199" s="6">
        <v>97.3</v>
      </c>
      <c r="AJ199" s="6">
        <v>905</v>
      </c>
      <c r="AK199" s="6">
        <v>99.1</v>
      </c>
      <c r="AL199" s="6">
        <v>16</v>
      </c>
      <c r="AM199" s="6">
        <v>0</v>
      </c>
      <c r="AN199" s="6">
        <v>0</v>
      </c>
      <c r="AO199" s="6">
        <v>1</v>
      </c>
      <c r="AP199" s="6">
        <v>1</v>
      </c>
      <c r="AQ199" s="6">
        <v>8</v>
      </c>
    </row>
    <row r="200" spans="2:43" ht="72" x14ac:dyDescent="0.35">
      <c r="B200" s="6">
        <v>159</v>
      </c>
      <c r="C200" s="3" t="s">
        <v>268</v>
      </c>
      <c r="D200" s="41">
        <v>769</v>
      </c>
      <c r="E200" s="41">
        <v>340</v>
      </c>
      <c r="F200" s="41">
        <v>394</v>
      </c>
      <c r="G200" s="41">
        <v>35</v>
      </c>
      <c r="H200" s="41">
        <v>7</v>
      </c>
      <c r="I200" s="41">
        <v>0.9</v>
      </c>
      <c r="J200" s="41">
        <v>5</v>
      </c>
      <c r="K200" s="41">
        <v>0.6</v>
      </c>
      <c r="L200" s="41">
        <v>0</v>
      </c>
      <c r="M200" s="41">
        <v>0</v>
      </c>
      <c r="N200" s="41">
        <v>0</v>
      </c>
      <c r="O200" s="41">
        <v>0</v>
      </c>
      <c r="P200" s="41">
        <v>1</v>
      </c>
      <c r="Q200" s="41">
        <v>0.1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41">
        <v>20</v>
      </c>
      <c r="AA200" s="41">
        <v>2.6</v>
      </c>
      <c r="AB200" s="41">
        <v>0</v>
      </c>
      <c r="AC200" s="41">
        <v>0</v>
      </c>
      <c r="AD200" s="41">
        <v>151</v>
      </c>
      <c r="AE200" s="41">
        <v>19.600000000000001</v>
      </c>
      <c r="AF200" s="41">
        <v>277</v>
      </c>
      <c r="AG200" s="41">
        <v>36</v>
      </c>
      <c r="AH200" s="41">
        <v>760</v>
      </c>
      <c r="AI200" s="41">
        <v>99</v>
      </c>
      <c r="AJ200" s="6">
        <v>769</v>
      </c>
      <c r="AK200" s="6">
        <v>100</v>
      </c>
      <c r="AL200" s="6">
        <v>7</v>
      </c>
      <c r="AM200" s="6">
        <v>0</v>
      </c>
      <c r="AN200" s="6">
        <v>0</v>
      </c>
      <c r="AO200" s="6">
        <v>2</v>
      </c>
      <c r="AP200" s="6">
        <v>2</v>
      </c>
      <c r="AQ200" s="6">
        <v>6</v>
      </c>
    </row>
    <row r="201" spans="2:43" ht="72" x14ac:dyDescent="0.35">
      <c r="B201" s="6">
        <v>160</v>
      </c>
      <c r="C201" s="3" t="s">
        <v>269</v>
      </c>
      <c r="D201" s="6">
        <v>414</v>
      </c>
      <c r="E201" s="42">
        <v>186</v>
      </c>
      <c r="F201" s="6">
        <v>200</v>
      </c>
      <c r="G201" s="6">
        <v>28</v>
      </c>
      <c r="H201" s="6">
        <v>12</v>
      </c>
      <c r="I201" s="6">
        <v>1</v>
      </c>
      <c r="J201" s="6">
        <v>2</v>
      </c>
      <c r="K201" s="6">
        <v>0.4</v>
      </c>
      <c r="L201" s="6">
        <v>86</v>
      </c>
      <c r="M201" s="6">
        <v>21</v>
      </c>
      <c r="N201" s="6">
        <v>0</v>
      </c>
      <c r="O201" s="6">
        <v>0</v>
      </c>
      <c r="P201" s="6">
        <v>0</v>
      </c>
      <c r="Q201" s="6">
        <v>1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15</v>
      </c>
      <c r="Y201" s="6">
        <v>4</v>
      </c>
      <c r="Z201" s="6">
        <v>8</v>
      </c>
      <c r="AA201" s="6">
        <v>2</v>
      </c>
      <c r="AB201" s="6">
        <v>2</v>
      </c>
      <c r="AC201" s="6">
        <v>0.4</v>
      </c>
      <c r="AD201" s="6">
        <v>0</v>
      </c>
      <c r="AE201" s="6">
        <v>0</v>
      </c>
      <c r="AF201" s="6">
        <v>22</v>
      </c>
      <c r="AG201" s="6">
        <v>5</v>
      </c>
      <c r="AH201" s="6">
        <v>186</v>
      </c>
      <c r="AI201" s="6">
        <v>45</v>
      </c>
      <c r="AJ201" s="6">
        <v>414</v>
      </c>
      <c r="AK201" s="6">
        <v>100</v>
      </c>
      <c r="AL201" s="6">
        <v>68</v>
      </c>
      <c r="AM201" s="6">
        <v>1</v>
      </c>
      <c r="AN201" s="6">
        <v>1</v>
      </c>
      <c r="AO201" s="6">
        <v>1</v>
      </c>
      <c r="AP201" s="6">
        <v>1</v>
      </c>
      <c r="AQ201" s="6">
        <v>5</v>
      </c>
    </row>
    <row r="202" spans="2:43" ht="72" x14ac:dyDescent="0.35">
      <c r="B202" s="6">
        <v>161</v>
      </c>
      <c r="C202" s="3" t="s">
        <v>270</v>
      </c>
      <c r="D202" s="6">
        <v>926</v>
      </c>
      <c r="E202" s="6">
        <v>436</v>
      </c>
      <c r="F202" s="6">
        <v>414</v>
      </c>
      <c r="G202" s="6">
        <v>77</v>
      </c>
      <c r="H202" s="6">
        <v>4</v>
      </c>
      <c r="I202" s="6">
        <v>0.4</v>
      </c>
      <c r="J202" s="6">
        <v>1</v>
      </c>
      <c r="K202" s="6">
        <v>0.1</v>
      </c>
      <c r="L202" s="6">
        <v>40</v>
      </c>
      <c r="M202" s="6">
        <v>4.3</v>
      </c>
      <c r="N202" s="6">
        <v>0</v>
      </c>
      <c r="O202" s="6">
        <v>0</v>
      </c>
      <c r="P202" s="6">
        <v>0</v>
      </c>
      <c r="Q202" s="6">
        <v>0</v>
      </c>
      <c r="R202" s="6">
        <v>2</v>
      </c>
      <c r="S202" s="6">
        <v>0.2</v>
      </c>
      <c r="T202" s="6">
        <v>0</v>
      </c>
      <c r="U202" s="6">
        <v>0</v>
      </c>
      <c r="V202" s="6">
        <v>0</v>
      </c>
      <c r="W202" s="6">
        <v>0</v>
      </c>
      <c r="X202" s="6">
        <v>18</v>
      </c>
      <c r="Y202" s="6">
        <v>2</v>
      </c>
      <c r="Z202" s="6">
        <v>17</v>
      </c>
      <c r="AA202" s="6">
        <v>1.8</v>
      </c>
      <c r="AB202" s="6">
        <v>0</v>
      </c>
      <c r="AC202" s="6">
        <v>0</v>
      </c>
      <c r="AD202" s="6">
        <v>20</v>
      </c>
      <c r="AE202" s="6">
        <v>2.1</v>
      </c>
      <c r="AF202" s="6">
        <v>187</v>
      </c>
      <c r="AG202" s="6">
        <v>20</v>
      </c>
      <c r="AH202" s="6">
        <v>882</v>
      </c>
      <c r="AI202" s="6">
        <v>95</v>
      </c>
      <c r="AJ202" s="6">
        <v>926</v>
      </c>
      <c r="AK202" s="6">
        <v>100</v>
      </c>
      <c r="AL202" s="6">
        <v>10</v>
      </c>
      <c r="AM202" s="6">
        <v>0</v>
      </c>
      <c r="AN202" s="6">
        <v>0</v>
      </c>
      <c r="AO202" s="6">
        <v>2</v>
      </c>
      <c r="AP202" s="6">
        <v>2</v>
      </c>
      <c r="AQ202" s="6">
        <v>13</v>
      </c>
    </row>
    <row r="203" spans="2:43" ht="72" x14ac:dyDescent="0.35">
      <c r="B203" s="6">
        <v>162</v>
      </c>
      <c r="C203" s="3" t="s">
        <v>271</v>
      </c>
      <c r="D203" s="6">
        <v>1223</v>
      </c>
      <c r="E203" s="6">
        <v>595</v>
      </c>
      <c r="F203" s="6">
        <v>544</v>
      </c>
      <c r="G203" s="13">
        <v>84</v>
      </c>
      <c r="H203" s="13">
        <v>6</v>
      </c>
      <c r="I203" s="13">
        <v>0.5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4</v>
      </c>
      <c r="S203" s="13">
        <v>0.32</v>
      </c>
      <c r="T203" s="6">
        <v>1</v>
      </c>
      <c r="U203" s="6">
        <v>0.08</v>
      </c>
      <c r="V203" s="6">
        <v>6</v>
      </c>
      <c r="W203" s="6">
        <v>0.49</v>
      </c>
      <c r="X203" s="6">
        <v>120</v>
      </c>
      <c r="Y203" s="6">
        <v>9.8000000000000007</v>
      </c>
      <c r="Z203" s="6">
        <v>20</v>
      </c>
      <c r="AA203" s="6">
        <v>1.63</v>
      </c>
      <c r="AB203" s="6">
        <v>5</v>
      </c>
      <c r="AC203" s="6">
        <v>0.4</v>
      </c>
      <c r="AD203" s="6">
        <v>5</v>
      </c>
      <c r="AE203" s="6">
        <v>0.4</v>
      </c>
      <c r="AF203" s="6">
        <v>465</v>
      </c>
      <c r="AG203" s="6">
        <v>0.38</v>
      </c>
      <c r="AH203" s="6">
        <v>465</v>
      </c>
      <c r="AI203" s="6">
        <v>0.38</v>
      </c>
      <c r="AJ203" s="6">
        <v>960</v>
      </c>
      <c r="AK203" s="6">
        <v>78.489999999999995</v>
      </c>
      <c r="AL203" s="6">
        <v>14</v>
      </c>
      <c r="AM203" s="6">
        <v>0</v>
      </c>
      <c r="AN203" s="6">
        <v>0</v>
      </c>
      <c r="AO203" s="6">
        <v>2</v>
      </c>
      <c r="AP203" s="6">
        <v>2</v>
      </c>
      <c r="AQ203" s="6">
        <v>11</v>
      </c>
    </row>
    <row r="204" spans="2:43" ht="72" x14ac:dyDescent="0.35">
      <c r="B204" s="6">
        <v>163</v>
      </c>
      <c r="C204" s="3" t="s">
        <v>272</v>
      </c>
      <c r="D204" s="6">
        <v>942</v>
      </c>
      <c r="E204" s="6">
        <v>410</v>
      </c>
      <c r="F204" s="6">
        <v>430</v>
      </c>
      <c r="G204" s="6">
        <v>102</v>
      </c>
      <c r="H204" s="6">
        <v>6</v>
      </c>
      <c r="I204" s="6">
        <v>6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942</v>
      </c>
      <c r="Y204" s="6">
        <v>100</v>
      </c>
      <c r="Z204" s="6">
        <v>20</v>
      </c>
      <c r="AA204" s="6">
        <v>0</v>
      </c>
      <c r="AB204" s="6">
        <v>5</v>
      </c>
      <c r="AC204" s="6">
        <v>0</v>
      </c>
      <c r="AD204" s="6">
        <v>0</v>
      </c>
      <c r="AE204" s="6">
        <v>0</v>
      </c>
      <c r="AF204" s="6">
        <v>154</v>
      </c>
      <c r="AG204" s="6">
        <v>0</v>
      </c>
      <c r="AH204" s="6">
        <v>567</v>
      </c>
      <c r="AI204" s="6">
        <v>0</v>
      </c>
      <c r="AJ204" s="6">
        <v>0</v>
      </c>
      <c r="AK204" s="6">
        <v>0</v>
      </c>
      <c r="AL204" s="6">
        <v>5</v>
      </c>
      <c r="AM204" s="6">
        <v>0</v>
      </c>
      <c r="AN204" s="6">
        <v>0</v>
      </c>
      <c r="AO204" s="6">
        <v>2</v>
      </c>
      <c r="AP204" s="6">
        <v>0</v>
      </c>
      <c r="AQ204" s="6">
        <v>8</v>
      </c>
    </row>
    <row r="205" spans="2:43" ht="54" x14ac:dyDescent="0.35">
      <c r="B205" s="6">
        <v>164</v>
      </c>
      <c r="C205" s="3" t="s">
        <v>273</v>
      </c>
      <c r="D205" s="41">
        <v>1039</v>
      </c>
      <c r="E205" s="41">
        <v>451</v>
      </c>
      <c r="F205" s="41">
        <v>486</v>
      </c>
      <c r="G205" s="41">
        <v>102</v>
      </c>
      <c r="H205" s="41">
        <v>0</v>
      </c>
      <c r="I205" s="41">
        <v>0</v>
      </c>
      <c r="J205" s="41">
        <v>0</v>
      </c>
      <c r="K205" s="41">
        <v>0</v>
      </c>
      <c r="L205" s="41">
        <v>161</v>
      </c>
      <c r="M205" s="41">
        <v>15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2</v>
      </c>
      <c r="U205" s="41">
        <v>0.2</v>
      </c>
      <c r="V205" s="41">
        <v>0</v>
      </c>
      <c r="W205" s="41">
        <v>0</v>
      </c>
      <c r="X205" s="41">
        <v>0</v>
      </c>
      <c r="Y205" s="41">
        <v>0</v>
      </c>
      <c r="Z205" s="41">
        <v>15</v>
      </c>
      <c r="AA205" s="41">
        <v>1.4</v>
      </c>
      <c r="AB205" s="41">
        <v>0</v>
      </c>
      <c r="AC205" s="41">
        <v>0</v>
      </c>
      <c r="AD205" s="41">
        <v>183</v>
      </c>
      <c r="AE205" s="41">
        <v>17.600000000000001</v>
      </c>
      <c r="AF205" s="41">
        <v>45</v>
      </c>
      <c r="AG205" s="41">
        <v>3.9</v>
      </c>
      <c r="AH205" s="41">
        <v>1039</v>
      </c>
      <c r="AI205" s="41">
        <v>100</v>
      </c>
      <c r="AJ205" s="6">
        <v>1039</v>
      </c>
      <c r="AK205" s="6">
        <v>100</v>
      </c>
      <c r="AL205" s="6">
        <v>4</v>
      </c>
      <c r="AM205" s="6">
        <v>0</v>
      </c>
      <c r="AN205" s="6">
        <v>0</v>
      </c>
      <c r="AO205" s="6">
        <v>2</v>
      </c>
      <c r="AP205" s="6">
        <v>0</v>
      </c>
      <c r="AQ205" s="6">
        <v>5</v>
      </c>
    </row>
    <row r="206" spans="2:43" ht="72" x14ac:dyDescent="0.35">
      <c r="B206" s="6">
        <v>165</v>
      </c>
      <c r="C206" s="3" t="s">
        <v>274</v>
      </c>
      <c r="D206" s="6">
        <v>700</v>
      </c>
      <c r="E206" s="6">
        <v>239</v>
      </c>
      <c r="F206" s="6">
        <v>377</v>
      </c>
      <c r="G206" s="6">
        <v>84</v>
      </c>
      <c r="H206" s="6">
        <v>13</v>
      </c>
      <c r="I206" s="6">
        <v>1.9</v>
      </c>
      <c r="J206" s="6">
        <v>6</v>
      </c>
      <c r="K206" s="6">
        <v>0.8</v>
      </c>
      <c r="L206" s="6">
        <v>61</v>
      </c>
      <c r="M206" s="6">
        <v>8.6999999999999993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2</v>
      </c>
      <c r="W206" s="6">
        <v>0.3</v>
      </c>
      <c r="X206" s="6">
        <v>10</v>
      </c>
      <c r="Y206" s="6">
        <v>1.4</v>
      </c>
      <c r="Z206" s="6">
        <v>30</v>
      </c>
      <c r="AA206" s="6">
        <v>4.3</v>
      </c>
      <c r="AB206" s="6">
        <v>0</v>
      </c>
      <c r="AC206" s="6">
        <v>0</v>
      </c>
      <c r="AD206" s="6">
        <v>25</v>
      </c>
      <c r="AE206" s="6">
        <v>3.6</v>
      </c>
      <c r="AF206" s="6">
        <v>54</v>
      </c>
      <c r="AG206" s="6">
        <v>7.7</v>
      </c>
      <c r="AH206" s="6">
        <v>438</v>
      </c>
      <c r="AI206" s="6">
        <v>63</v>
      </c>
      <c r="AJ206" s="6">
        <v>504</v>
      </c>
      <c r="AK206" s="6">
        <v>72</v>
      </c>
      <c r="AL206" s="6">
        <v>0</v>
      </c>
      <c r="AM206" s="6">
        <v>0</v>
      </c>
      <c r="AN206" s="6">
        <v>0</v>
      </c>
      <c r="AO206" s="6">
        <v>1</v>
      </c>
      <c r="AP206" s="6">
        <v>1</v>
      </c>
      <c r="AQ206" s="6">
        <v>7</v>
      </c>
    </row>
    <row r="207" spans="2:43" ht="72" x14ac:dyDescent="0.35">
      <c r="B207" s="6">
        <v>166</v>
      </c>
      <c r="C207" s="3" t="s">
        <v>275</v>
      </c>
      <c r="D207" s="6">
        <v>421</v>
      </c>
      <c r="E207" s="6">
        <v>175</v>
      </c>
      <c r="F207" s="6">
        <v>221</v>
      </c>
      <c r="G207" s="6">
        <v>25</v>
      </c>
      <c r="H207" s="6">
        <v>5</v>
      </c>
      <c r="I207" s="6">
        <v>1</v>
      </c>
      <c r="J207" s="6">
        <v>1</v>
      </c>
      <c r="K207" s="6">
        <v>0.2</v>
      </c>
      <c r="L207" s="6">
        <v>20</v>
      </c>
      <c r="M207" s="6">
        <v>4.7</v>
      </c>
      <c r="N207" s="6">
        <v>1</v>
      </c>
      <c r="O207" s="6">
        <v>0.2</v>
      </c>
      <c r="P207" s="6">
        <v>0</v>
      </c>
      <c r="Q207" s="6">
        <v>0</v>
      </c>
      <c r="R207" s="6">
        <v>1</v>
      </c>
      <c r="S207" s="6">
        <v>0.2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15</v>
      </c>
      <c r="AA207" s="6">
        <v>3.6</v>
      </c>
      <c r="AB207" s="6">
        <v>0</v>
      </c>
      <c r="AC207" s="6">
        <v>0</v>
      </c>
      <c r="AD207" s="6">
        <v>421</v>
      </c>
      <c r="AE207" s="6">
        <v>100</v>
      </c>
      <c r="AF207" s="6">
        <v>65</v>
      </c>
      <c r="AG207" s="6">
        <v>15.4</v>
      </c>
      <c r="AH207" s="6">
        <v>170</v>
      </c>
      <c r="AI207" s="6">
        <v>40.299999999999997</v>
      </c>
      <c r="AJ207" s="6">
        <v>421</v>
      </c>
      <c r="AK207" s="6">
        <v>100</v>
      </c>
      <c r="AL207" s="6">
        <v>6</v>
      </c>
      <c r="AM207" s="6">
        <v>6</v>
      </c>
      <c r="AN207" s="6">
        <v>0</v>
      </c>
      <c r="AO207" s="6">
        <v>0</v>
      </c>
      <c r="AP207" s="6">
        <v>1</v>
      </c>
      <c r="AQ207" s="6">
        <v>3</v>
      </c>
    </row>
    <row r="208" spans="2:43" ht="72" x14ac:dyDescent="0.35">
      <c r="B208" s="6">
        <v>167</v>
      </c>
      <c r="C208" s="3" t="s">
        <v>276</v>
      </c>
      <c r="D208" s="6">
        <v>405</v>
      </c>
      <c r="E208" s="6">
        <v>185</v>
      </c>
      <c r="F208" s="6">
        <v>189</v>
      </c>
      <c r="G208" s="6">
        <v>31</v>
      </c>
      <c r="H208" s="6">
        <v>6</v>
      </c>
      <c r="I208" s="19">
        <v>0.01</v>
      </c>
      <c r="J208" s="6">
        <v>1</v>
      </c>
      <c r="K208" s="6" t="s">
        <v>277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2</v>
      </c>
      <c r="S208" s="6" t="s">
        <v>278</v>
      </c>
      <c r="T208" s="6">
        <v>0</v>
      </c>
      <c r="U208" s="6">
        <v>0</v>
      </c>
      <c r="V208" s="6">
        <v>0</v>
      </c>
      <c r="W208" s="6">
        <v>0</v>
      </c>
      <c r="X208" s="6">
        <v>70</v>
      </c>
      <c r="Y208" s="19">
        <v>0.17</v>
      </c>
      <c r="Z208" s="6">
        <v>12</v>
      </c>
      <c r="AA208" s="6" t="s">
        <v>279</v>
      </c>
      <c r="AB208" s="6">
        <v>0</v>
      </c>
      <c r="AC208" s="6">
        <v>0</v>
      </c>
      <c r="AD208" s="6">
        <v>0</v>
      </c>
      <c r="AE208" s="6">
        <v>0</v>
      </c>
      <c r="AF208" s="6">
        <v>264</v>
      </c>
      <c r="AG208" s="19">
        <v>0.65</v>
      </c>
      <c r="AH208" s="6">
        <v>130</v>
      </c>
      <c r="AI208" s="19">
        <v>0.32</v>
      </c>
      <c r="AJ208" s="6">
        <v>258</v>
      </c>
      <c r="AK208" s="19">
        <v>0.64</v>
      </c>
      <c r="AL208" s="6">
        <v>3</v>
      </c>
      <c r="AM208" s="6">
        <v>0</v>
      </c>
      <c r="AN208" s="6">
        <v>0</v>
      </c>
      <c r="AO208" s="6">
        <v>1</v>
      </c>
      <c r="AP208" s="6"/>
      <c r="AQ208" s="6">
        <v>7</v>
      </c>
    </row>
    <row r="209" spans="2:43" ht="108" x14ac:dyDescent="0.35">
      <c r="B209" s="6">
        <v>168</v>
      </c>
      <c r="C209" s="3" t="s">
        <v>280</v>
      </c>
      <c r="D209" s="6">
        <v>142</v>
      </c>
      <c r="E209" s="6">
        <v>56</v>
      </c>
      <c r="F209" s="6">
        <v>74</v>
      </c>
      <c r="G209" s="6">
        <v>17</v>
      </c>
      <c r="H209" s="6">
        <v>2</v>
      </c>
      <c r="I209" s="6">
        <v>1.4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1</v>
      </c>
      <c r="S209" s="6">
        <v>1.4</v>
      </c>
      <c r="T209" s="6">
        <v>1</v>
      </c>
      <c r="U209" s="6">
        <v>1.4</v>
      </c>
      <c r="V209" s="6">
        <v>5</v>
      </c>
      <c r="W209" s="6">
        <v>3.5</v>
      </c>
      <c r="X209" s="6">
        <v>0</v>
      </c>
      <c r="Y209" s="6">
        <v>0</v>
      </c>
      <c r="Z209" s="6">
        <v>17</v>
      </c>
      <c r="AA209" s="6">
        <v>12</v>
      </c>
      <c r="AB209" s="6">
        <v>0</v>
      </c>
      <c r="AC209" s="6">
        <v>0</v>
      </c>
      <c r="AD209" s="6">
        <v>50</v>
      </c>
      <c r="AE209" s="6">
        <v>35</v>
      </c>
      <c r="AF209" s="6">
        <v>125</v>
      </c>
      <c r="AG209" s="6">
        <v>88</v>
      </c>
      <c r="AH209" s="6">
        <v>56</v>
      </c>
      <c r="AI209" s="6">
        <v>35</v>
      </c>
      <c r="AJ209" s="6">
        <v>100</v>
      </c>
      <c r="AK209" s="6">
        <v>70</v>
      </c>
      <c r="AL209" s="6">
        <v>2</v>
      </c>
      <c r="AM209" s="6">
        <v>0</v>
      </c>
      <c r="AN209" s="6">
        <v>0</v>
      </c>
      <c r="AO209" s="6">
        <v>1</v>
      </c>
      <c r="AP209" s="6">
        <v>1</v>
      </c>
      <c r="AQ209" s="6">
        <v>5</v>
      </c>
    </row>
    <row r="210" spans="2:43" ht="72" x14ac:dyDescent="0.35">
      <c r="B210" s="6">
        <v>169</v>
      </c>
      <c r="C210" s="3" t="s">
        <v>281</v>
      </c>
      <c r="D210" s="6">
        <v>571</v>
      </c>
      <c r="E210" s="6">
        <v>231</v>
      </c>
      <c r="F210" s="6">
        <v>289</v>
      </c>
      <c r="G210" s="6">
        <v>51</v>
      </c>
      <c r="H210" s="6">
        <v>5</v>
      </c>
      <c r="I210" s="6">
        <v>1</v>
      </c>
      <c r="J210" s="6">
        <v>2</v>
      </c>
      <c r="K210" s="6">
        <v>0.3</v>
      </c>
      <c r="L210" s="6">
        <v>174</v>
      </c>
      <c r="M210" s="6">
        <v>30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491</v>
      </c>
      <c r="Y210" s="6">
        <v>86</v>
      </c>
      <c r="Z210" s="6">
        <v>15</v>
      </c>
      <c r="AA210" s="6">
        <v>2.5</v>
      </c>
      <c r="AB210" s="6">
        <v>2</v>
      </c>
      <c r="AC210" s="6">
        <v>0.3</v>
      </c>
      <c r="AD210" s="6">
        <v>0</v>
      </c>
      <c r="AE210" s="6">
        <v>0</v>
      </c>
      <c r="AF210" s="6">
        <v>88</v>
      </c>
      <c r="AG210" s="6">
        <v>15</v>
      </c>
      <c r="AH210" s="6">
        <v>524</v>
      </c>
      <c r="AI210" s="6">
        <v>91</v>
      </c>
      <c r="AJ210" s="6">
        <v>571</v>
      </c>
      <c r="AK210" s="6">
        <v>100</v>
      </c>
      <c r="AL210" s="6">
        <v>78</v>
      </c>
      <c r="AM210" s="6">
        <v>0</v>
      </c>
      <c r="AN210" s="6">
        <v>0</v>
      </c>
      <c r="AO210" s="6">
        <v>1</v>
      </c>
      <c r="AP210" s="6">
        <v>2</v>
      </c>
      <c r="AQ210" s="6">
        <v>3</v>
      </c>
    </row>
    <row r="211" spans="2:43" ht="72" x14ac:dyDescent="0.35">
      <c r="B211" s="6">
        <v>170</v>
      </c>
      <c r="C211" s="3" t="s">
        <v>282</v>
      </c>
      <c r="D211" s="43">
        <v>341</v>
      </c>
      <c r="E211" s="43">
        <v>146</v>
      </c>
      <c r="F211" s="43">
        <v>144</v>
      </c>
      <c r="G211" s="43">
        <v>51</v>
      </c>
      <c r="H211" s="43">
        <v>5</v>
      </c>
      <c r="I211" s="82">
        <v>0.01</v>
      </c>
      <c r="J211" s="82">
        <v>0</v>
      </c>
      <c r="K211" s="82">
        <v>0</v>
      </c>
      <c r="L211" s="82">
        <v>0</v>
      </c>
      <c r="M211" s="82">
        <v>0</v>
      </c>
      <c r="N211" s="82">
        <v>0</v>
      </c>
      <c r="O211" s="82">
        <v>0</v>
      </c>
      <c r="P211" s="82">
        <v>0</v>
      </c>
      <c r="Q211" s="82">
        <v>0</v>
      </c>
      <c r="R211" s="82">
        <v>0</v>
      </c>
      <c r="S211" s="82">
        <v>0</v>
      </c>
      <c r="T211" s="82">
        <v>0</v>
      </c>
      <c r="U211" s="82">
        <v>0</v>
      </c>
      <c r="V211" s="82">
        <v>0</v>
      </c>
      <c r="W211" s="82">
        <v>0</v>
      </c>
      <c r="X211" s="82">
        <v>0</v>
      </c>
      <c r="Y211" s="82">
        <v>0</v>
      </c>
      <c r="Z211" s="82">
        <v>18</v>
      </c>
      <c r="AA211" s="82">
        <v>0.05</v>
      </c>
      <c r="AB211" s="82">
        <v>0</v>
      </c>
      <c r="AC211" s="82">
        <v>0</v>
      </c>
      <c r="AD211" s="82">
        <v>341</v>
      </c>
      <c r="AE211" s="82">
        <v>1</v>
      </c>
      <c r="AF211" s="82">
        <v>0</v>
      </c>
      <c r="AG211" s="82">
        <v>0</v>
      </c>
      <c r="AH211" s="82">
        <v>330</v>
      </c>
      <c r="AI211" s="82">
        <v>0.97</v>
      </c>
      <c r="AJ211" s="83">
        <v>341</v>
      </c>
      <c r="AK211" s="83">
        <v>1</v>
      </c>
      <c r="AL211" s="6">
        <v>3</v>
      </c>
      <c r="AM211" s="6">
        <v>0</v>
      </c>
      <c r="AN211" s="6">
        <v>0</v>
      </c>
      <c r="AO211" s="6">
        <v>1</v>
      </c>
      <c r="AP211" s="6">
        <v>1</v>
      </c>
      <c r="AQ211" s="6">
        <v>4</v>
      </c>
    </row>
    <row r="212" spans="2:43" ht="90" x14ac:dyDescent="0.35">
      <c r="B212" s="6">
        <v>171</v>
      </c>
      <c r="C212" s="3" t="s">
        <v>283</v>
      </c>
      <c r="D212" s="6">
        <v>282</v>
      </c>
      <c r="E212" s="6">
        <v>124</v>
      </c>
      <c r="F212" s="6">
        <v>145</v>
      </c>
      <c r="G212" s="6">
        <v>13</v>
      </c>
      <c r="H212" s="6">
        <v>1</v>
      </c>
      <c r="I212" s="6">
        <v>3.0000000000000001E-3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251</v>
      </c>
      <c r="AE212" s="6">
        <v>89</v>
      </c>
      <c r="AF212" s="6">
        <v>170</v>
      </c>
      <c r="AG212" s="6">
        <v>60</v>
      </c>
      <c r="AH212" s="6">
        <v>269</v>
      </c>
      <c r="AI212" s="6">
        <v>95</v>
      </c>
      <c r="AJ212" s="6">
        <v>158</v>
      </c>
      <c r="AK212" s="6">
        <v>56</v>
      </c>
      <c r="AL212" s="6">
        <v>3</v>
      </c>
      <c r="AM212" s="6">
        <v>0</v>
      </c>
      <c r="AN212" s="6">
        <v>0</v>
      </c>
      <c r="AO212" s="6">
        <v>1</v>
      </c>
      <c r="AP212" s="6">
        <v>0</v>
      </c>
      <c r="AQ212" s="6">
        <v>2</v>
      </c>
    </row>
    <row r="213" spans="2:43" ht="72" x14ac:dyDescent="0.35">
      <c r="B213" s="6">
        <v>172</v>
      </c>
      <c r="C213" s="3" t="s">
        <v>284</v>
      </c>
      <c r="D213" s="6">
        <v>633</v>
      </c>
      <c r="E213" s="6">
        <v>314</v>
      </c>
      <c r="F213" s="6">
        <v>286</v>
      </c>
      <c r="G213" s="6">
        <v>33</v>
      </c>
      <c r="H213" s="6">
        <v>5</v>
      </c>
      <c r="I213" s="6">
        <v>0.7</v>
      </c>
      <c r="J213" s="6">
        <v>1</v>
      </c>
      <c r="K213" s="6">
        <v>0.1</v>
      </c>
      <c r="L213" s="6">
        <v>0</v>
      </c>
      <c r="M213" s="6">
        <v>0</v>
      </c>
      <c r="N213" s="6">
        <v>1</v>
      </c>
      <c r="O213" s="6">
        <v>0.1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15</v>
      </c>
      <c r="Y213" s="6">
        <v>2.2999999999999998</v>
      </c>
      <c r="Z213" s="6">
        <v>1</v>
      </c>
      <c r="AA213" s="6">
        <v>0.1</v>
      </c>
      <c r="AB213" s="6">
        <v>0</v>
      </c>
      <c r="AC213" s="6">
        <v>0</v>
      </c>
      <c r="AD213" s="6">
        <v>286</v>
      </c>
      <c r="AE213" s="6">
        <v>45</v>
      </c>
      <c r="AF213" s="6">
        <v>54</v>
      </c>
      <c r="AG213" s="6">
        <v>8.5</v>
      </c>
      <c r="AH213" s="6">
        <v>302</v>
      </c>
      <c r="AI213" s="6">
        <v>47.7</v>
      </c>
      <c r="AJ213" s="6">
        <v>633</v>
      </c>
      <c r="AK213" s="6">
        <v>100</v>
      </c>
      <c r="AL213" s="6">
        <v>6</v>
      </c>
      <c r="AM213" s="6">
        <v>0</v>
      </c>
      <c r="AN213" s="6">
        <v>0</v>
      </c>
      <c r="AO213" s="6">
        <v>1</v>
      </c>
      <c r="AP213" s="6">
        <v>1</v>
      </c>
      <c r="AQ213" s="6">
        <v>11</v>
      </c>
    </row>
    <row r="214" spans="2:43" ht="72" x14ac:dyDescent="0.35">
      <c r="B214" s="6">
        <v>173</v>
      </c>
      <c r="C214" s="3" t="s">
        <v>285</v>
      </c>
      <c r="D214" s="6">
        <v>142</v>
      </c>
      <c r="E214" s="6">
        <v>67</v>
      </c>
      <c r="F214" s="6">
        <v>75</v>
      </c>
      <c r="G214" s="6">
        <v>0</v>
      </c>
      <c r="H214" s="6">
        <v>4</v>
      </c>
      <c r="I214" s="6">
        <v>2.8</v>
      </c>
      <c r="J214" s="6">
        <v>2</v>
      </c>
      <c r="K214" s="6">
        <v>1.4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6</v>
      </c>
      <c r="AA214" s="6">
        <v>4.2</v>
      </c>
      <c r="AB214" s="6">
        <v>0</v>
      </c>
      <c r="AC214" s="6">
        <v>0</v>
      </c>
      <c r="AD214" s="6">
        <v>130</v>
      </c>
      <c r="AE214" s="6">
        <v>91.5</v>
      </c>
      <c r="AF214" s="6">
        <v>115</v>
      </c>
      <c r="AG214" s="6">
        <v>80</v>
      </c>
      <c r="AH214" s="6">
        <v>15</v>
      </c>
      <c r="AI214" s="6">
        <v>10.5</v>
      </c>
      <c r="AJ214" s="6">
        <v>142</v>
      </c>
      <c r="AK214" s="6">
        <v>100</v>
      </c>
      <c r="AL214" s="6">
        <v>6</v>
      </c>
      <c r="AM214" s="6">
        <v>0</v>
      </c>
      <c r="AN214" s="6">
        <v>0</v>
      </c>
      <c r="AO214" s="6">
        <v>1</v>
      </c>
      <c r="AP214" s="6">
        <v>1</v>
      </c>
      <c r="AQ214" s="6">
        <v>2</v>
      </c>
    </row>
    <row r="215" spans="2:43" ht="72" x14ac:dyDescent="0.35">
      <c r="B215" s="6">
        <v>174</v>
      </c>
      <c r="C215" s="3" t="s">
        <v>286</v>
      </c>
      <c r="D215" s="6">
        <v>1014</v>
      </c>
      <c r="E215" s="6">
        <v>473</v>
      </c>
      <c r="F215" s="6">
        <v>469</v>
      </c>
      <c r="G215" s="6">
        <v>72</v>
      </c>
      <c r="H215" s="6">
        <v>4</v>
      </c>
      <c r="I215" s="6">
        <v>0.4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1</v>
      </c>
      <c r="U215" s="6">
        <v>0.1</v>
      </c>
      <c r="V215" s="6">
        <v>5</v>
      </c>
      <c r="W215" s="6">
        <v>0.5</v>
      </c>
      <c r="X215" s="6">
        <v>20</v>
      </c>
      <c r="Y215" s="6">
        <v>2</v>
      </c>
      <c r="Z215" s="6">
        <v>37</v>
      </c>
      <c r="AA215" s="6">
        <v>3.6</v>
      </c>
      <c r="AB215" s="6">
        <v>10</v>
      </c>
      <c r="AC215" s="6">
        <v>1</v>
      </c>
      <c r="AD215" s="6">
        <v>74</v>
      </c>
      <c r="AE215" s="6">
        <v>7.2</v>
      </c>
      <c r="AF215" s="6">
        <v>202</v>
      </c>
      <c r="AG215" s="6">
        <v>20</v>
      </c>
      <c r="AH215" s="6">
        <v>1014</v>
      </c>
      <c r="AI215" s="6">
        <v>100</v>
      </c>
      <c r="AJ215" s="6">
        <v>1014</v>
      </c>
      <c r="AK215" s="6">
        <v>100</v>
      </c>
      <c r="AL215" s="6">
        <v>10</v>
      </c>
      <c r="AM215" s="6">
        <v>0</v>
      </c>
      <c r="AN215" s="6">
        <v>0</v>
      </c>
      <c r="AO215" s="6">
        <v>2</v>
      </c>
      <c r="AP215" s="6">
        <v>2</v>
      </c>
      <c r="AQ215" s="6">
        <v>11</v>
      </c>
    </row>
    <row r="216" spans="2:43" ht="72" x14ac:dyDescent="0.35">
      <c r="B216" s="6">
        <v>175</v>
      </c>
      <c r="C216" s="3" t="s">
        <v>287</v>
      </c>
      <c r="D216" s="6">
        <v>274</v>
      </c>
      <c r="E216" s="6">
        <v>120</v>
      </c>
      <c r="F216" s="6">
        <v>143</v>
      </c>
      <c r="G216" s="6">
        <v>11</v>
      </c>
      <c r="H216" s="6">
        <v>4</v>
      </c>
      <c r="I216" s="21" t="s">
        <v>190</v>
      </c>
      <c r="J216" s="6">
        <v>0</v>
      </c>
      <c r="K216" s="6">
        <v>0</v>
      </c>
      <c r="L216" s="6">
        <v>3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8</v>
      </c>
      <c r="AA216" s="6">
        <v>12</v>
      </c>
      <c r="AB216" s="6">
        <v>0</v>
      </c>
      <c r="AC216" s="6">
        <v>0</v>
      </c>
      <c r="AD216" s="6">
        <v>7</v>
      </c>
      <c r="AE216" s="6">
        <v>11</v>
      </c>
      <c r="AF216" s="6">
        <v>171</v>
      </c>
      <c r="AG216" s="6">
        <v>62</v>
      </c>
      <c r="AH216" s="6">
        <v>46</v>
      </c>
      <c r="AI216" s="6">
        <v>38</v>
      </c>
      <c r="AJ216" s="6">
        <v>193</v>
      </c>
      <c r="AK216" s="6">
        <v>70</v>
      </c>
      <c r="AL216" s="6">
        <v>19</v>
      </c>
      <c r="AM216" s="6">
        <v>0</v>
      </c>
      <c r="AN216" s="6">
        <v>0</v>
      </c>
      <c r="AO216" s="6">
        <v>1</v>
      </c>
      <c r="AP216" s="6">
        <v>1</v>
      </c>
      <c r="AQ216" s="6">
        <v>6</v>
      </c>
    </row>
    <row r="217" spans="2:43" x14ac:dyDescent="0.35">
      <c r="B217" s="96" t="s">
        <v>46</v>
      </c>
      <c r="C217" s="97"/>
      <c r="D217" s="8">
        <f>SUM(D197:D216)</f>
        <v>12691</v>
      </c>
      <c r="E217" s="8">
        <f t="shared" ref="E217:AQ217" si="25">SUM(E197:E216)</f>
        <v>5621</v>
      </c>
      <c r="F217" s="8">
        <f t="shared" si="25"/>
        <v>6124</v>
      </c>
      <c r="G217" s="8">
        <f t="shared" si="25"/>
        <v>952</v>
      </c>
      <c r="H217" s="8">
        <f t="shared" si="25"/>
        <v>107</v>
      </c>
      <c r="I217" s="8">
        <f t="shared" si="25"/>
        <v>19.623000000000001</v>
      </c>
      <c r="J217" s="8">
        <f t="shared" si="25"/>
        <v>27</v>
      </c>
      <c r="K217" s="8">
        <f t="shared" si="25"/>
        <v>4.4000000000000004</v>
      </c>
      <c r="L217" s="8">
        <f t="shared" si="25"/>
        <v>675</v>
      </c>
      <c r="M217" s="8">
        <f t="shared" si="25"/>
        <v>87.7</v>
      </c>
      <c r="N217" s="8">
        <f t="shared" si="25"/>
        <v>9</v>
      </c>
      <c r="O217" s="8">
        <f t="shared" si="25"/>
        <v>1.1000000000000001</v>
      </c>
      <c r="P217" s="8">
        <f t="shared" si="25"/>
        <v>2</v>
      </c>
      <c r="Q217" s="8">
        <f t="shared" si="25"/>
        <v>1.1000000000000001</v>
      </c>
      <c r="R217" s="8">
        <f t="shared" si="25"/>
        <v>12</v>
      </c>
      <c r="S217" s="8">
        <f t="shared" si="25"/>
        <v>2.2199999999999998</v>
      </c>
      <c r="T217" s="8">
        <f t="shared" si="25"/>
        <v>5</v>
      </c>
      <c r="U217" s="8">
        <f t="shared" si="25"/>
        <v>1.78</v>
      </c>
      <c r="V217" s="8">
        <f t="shared" si="25"/>
        <v>40</v>
      </c>
      <c r="W217" s="8">
        <f t="shared" si="25"/>
        <v>6.6899999999999995</v>
      </c>
      <c r="X217" s="8">
        <f t="shared" si="25"/>
        <v>2259</v>
      </c>
      <c r="Y217" s="8">
        <f t="shared" si="25"/>
        <v>272.27</v>
      </c>
      <c r="Z217" s="8">
        <f t="shared" si="25"/>
        <v>320</v>
      </c>
      <c r="AA217" s="8">
        <f t="shared" si="25"/>
        <v>56.180000000000007</v>
      </c>
      <c r="AB217" s="8">
        <f t="shared" si="25"/>
        <v>28</v>
      </c>
      <c r="AC217" s="8">
        <f t="shared" si="25"/>
        <v>2.6</v>
      </c>
      <c r="AD217" s="8">
        <f t="shared" si="25"/>
        <v>2944</v>
      </c>
      <c r="AE217" s="8">
        <f t="shared" si="25"/>
        <v>537.90000000000009</v>
      </c>
      <c r="AF217" s="8">
        <f t="shared" si="25"/>
        <v>3147</v>
      </c>
      <c r="AG217" s="8">
        <f t="shared" si="25"/>
        <v>477.63</v>
      </c>
      <c r="AH217" s="8">
        <f t="shared" si="25"/>
        <v>9464</v>
      </c>
      <c r="AI217" s="8">
        <f t="shared" si="25"/>
        <v>1051.4700000000003</v>
      </c>
      <c r="AJ217" s="8">
        <f t="shared" si="25"/>
        <v>10196</v>
      </c>
      <c r="AK217" s="8">
        <f t="shared" si="25"/>
        <v>1447.23</v>
      </c>
      <c r="AL217" s="8">
        <f t="shared" si="25"/>
        <v>263</v>
      </c>
      <c r="AM217" s="8">
        <f t="shared" si="25"/>
        <v>7</v>
      </c>
      <c r="AN217" s="8">
        <f t="shared" si="25"/>
        <v>1</v>
      </c>
      <c r="AO217" s="8">
        <f t="shared" si="25"/>
        <v>27</v>
      </c>
      <c r="AP217" s="8">
        <f t="shared" si="25"/>
        <v>23</v>
      </c>
      <c r="AQ217" s="8">
        <f t="shared" si="25"/>
        <v>138</v>
      </c>
    </row>
    <row r="218" spans="2:43" x14ac:dyDescent="0.35">
      <c r="B218" s="98" t="s">
        <v>288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100"/>
    </row>
    <row r="219" spans="2:43" ht="72" x14ac:dyDescent="0.35">
      <c r="B219" s="6">
        <v>176</v>
      </c>
      <c r="C219" s="3" t="s">
        <v>289</v>
      </c>
      <c r="D219" s="6">
        <v>608</v>
      </c>
      <c r="E219" s="6">
        <v>248</v>
      </c>
      <c r="F219" s="6">
        <v>321</v>
      </c>
      <c r="G219" s="6">
        <v>39</v>
      </c>
      <c r="H219" s="6">
        <v>3</v>
      </c>
      <c r="I219" s="6">
        <v>0.5</v>
      </c>
      <c r="J219" s="6">
        <v>2</v>
      </c>
      <c r="K219" s="6">
        <v>0.3</v>
      </c>
      <c r="L219" s="6">
        <v>1</v>
      </c>
      <c r="M219" s="6">
        <v>0.2</v>
      </c>
      <c r="N219" s="6">
        <v>0</v>
      </c>
      <c r="O219" s="6">
        <v>0</v>
      </c>
      <c r="P219" s="6">
        <v>1</v>
      </c>
      <c r="Q219" s="6">
        <v>0.2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66</v>
      </c>
      <c r="AA219" s="6">
        <v>11</v>
      </c>
      <c r="AB219" s="6">
        <v>0</v>
      </c>
      <c r="AC219" s="6">
        <v>0</v>
      </c>
      <c r="AD219" s="6">
        <v>0</v>
      </c>
      <c r="AE219" s="6">
        <v>0</v>
      </c>
      <c r="AF219" s="6">
        <v>486</v>
      </c>
      <c r="AG219" s="6">
        <v>80</v>
      </c>
      <c r="AH219" s="6">
        <v>608</v>
      </c>
      <c r="AI219" s="6">
        <v>100</v>
      </c>
      <c r="AJ219" s="6">
        <v>608</v>
      </c>
      <c r="AK219" s="6">
        <v>100</v>
      </c>
      <c r="AL219" s="6">
        <v>4</v>
      </c>
      <c r="AM219" s="6">
        <v>1</v>
      </c>
      <c r="AN219" s="6">
        <v>1</v>
      </c>
      <c r="AO219" s="6">
        <v>0</v>
      </c>
      <c r="AP219" s="6">
        <v>0</v>
      </c>
      <c r="AQ219" s="6">
        <v>8</v>
      </c>
    </row>
    <row r="220" spans="2:43" ht="72" x14ac:dyDescent="0.35">
      <c r="B220" s="6">
        <v>177</v>
      </c>
      <c r="C220" s="3" t="s">
        <v>217</v>
      </c>
      <c r="D220" s="6">
        <v>672</v>
      </c>
      <c r="E220" s="6">
        <v>124</v>
      </c>
      <c r="F220" s="6">
        <v>486</v>
      </c>
      <c r="G220" s="6">
        <v>62</v>
      </c>
      <c r="H220" s="6">
        <v>5</v>
      </c>
      <c r="I220" s="6">
        <v>0.1</v>
      </c>
      <c r="J220" s="6">
        <v>3</v>
      </c>
      <c r="K220" s="6">
        <v>0.4</v>
      </c>
      <c r="L220" s="6">
        <v>1</v>
      </c>
      <c r="M220" s="6">
        <v>0.09</v>
      </c>
      <c r="N220" s="6">
        <v>3</v>
      </c>
      <c r="O220" s="6">
        <v>0.4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45</v>
      </c>
      <c r="AA220" s="6">
        <v>4.4000000000000004</v>
      </c>
      <c r="AB220" s="6">
        <v>0</v>
      </c>
      <c r="AC220" s="6">
        <v>0</v>
      </c>
      <c r="AD220" s="6">
        <v>196</v>
      </c>
      <c r="AE220" s="6">
        <v>19</v>
      </c>
      <c r="AF220" s="6">
        <v>899</v>
      </c>
      <c r="AG220" s="6">
        <v>88</v>
      </c>
      <c r="AH220" s="6">
        <v>587</v>
      </c>
      <c r="AI220" s="6">
        <v>57</v>
      </c>
      <c r="AJ220" s="6">
        <v>383</v>
      </c>
      <c r="AK220" s="6" t="s">
        <v>290</v>
      </c>
      <c r="AL220" s="6">
        <v>0</v>
      </c>
      <c r="AM220" s="6">
        <v>2</v>
      </c>
      <c r="AN220" s="6">
        <v>0</v>
      </c>
      <c r="AO220" s="6">
        <v>0</v>
      </c>
      <c r="AP220" s="6">
        <v>0</v>
      </c>
      <c r="AQ220" s="6">
        <v>11</v>
      </c>
    </row>
    <row r="221" spans="2:43" ht="108" x14ac:dyDescent="0.35">
      <c r="B221" s="6">
        <v>178</v>
      </c>
      <c r="C221" s="3" t="s">
        <v>291</v>
      </c>
      <c r="D221" s="6">
        <v>1546</v>
      </c>
      <c r="E221" s="6">
        <v>680</v>
      </c>
      <c r="F221" s="6">
        <v>731</v>
      </c>
      <c r="G221" s="6">
        <v>135</v>
      </c>
      <c r="H221" s="6">
        <v>4</v>
      </c>
      <c r="I221" s="6">
        <v>0.3</v>
      </c>
      <c r="J221" s="6">
        <v>2</v>
      </c>
      <c r="K221" s="6" t="s">
        <v>103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8</v>
      </c>
      <c r="S221" s="6">
        <v>0.5</v>
      </c>
      <c r="T221" s="6">
        <v>1</v>
      </c>
      <c r="U221" s="6">
        <v>0.1</v>
      </c>
      <c r="V221" s="6">
        <v>0</v>
      </c>
      <c r="W221" s="6">
        <v>0</v>
      </c>
      <c r="X221" s="6">
        <v>723</v>
      </c>
      <c r="Y221" s="6">
        <v>47</v>
      </c>
      <c r="Z221" s="6">
        <v>120</v>
      </c>
      <c r="AA221" s="6">
        <v>8</v>
      </c>
      <c r="AB221" s="6">
        <v>0</v>
      </c>
      <c r="AC221" s="6">
        <v>0</v>
      </c>
      <c r="AD221" s="6">
        <v>0</v>
      </c>
      <c r="AE221" s="6">
        <v>0</v>
      </c>
      <c r="AF221" s="6">
        <v>1246</v>
      </c>
      <c r="AG221" s="6">
        <v>80</v>
      </c>
      <c r="AH221" s="6">
        <v>675</v>
      </c>
      <c r="AI221" s="6">
        <v>44</v>
      </c>
      <c r="AJ221" s="6">
        <v>458</v>
      </c>
      <c r="AK221" s="6">
        <v>30</v>
      </c>
      <c r="AL221" s="6">
        <v>8</v>
      </c>
      <c r="AM221" s="6">
        <v>2</v>
      </c>
      <c r="AN221" s="6">
        <v>2</v>
      </c>
      <c r="AO221" s="6">
        <v>0</v>
      </c>
      <c r="AP221" s="6">
        <v>0</v>
      </c>
      <c r="AQ221" s="6">
        <v>2</v>
      </c>
    </row>
    <row r="222" spans="2:43" ht="72" x14ac:dyDescent="0.35">
      <c r="B222" s="6">
        <v>179</v>
      </c>
      <c r="C222" s="3" t="s">
        <v>221</v>
      </c>
      <c r="D222" s="6">
        <v>738</v>
      </c>
      <c r="E222" s="6">
        <v>315</v>
      </c>
      <c r="F222" s="6">
        <v>391</v>
      </c>
      <c r="G222" s="6">
        <v>32</v>
      </c>
      <c r="H222" s="6">
        <v>5</v>
      </c>
      <c r="I222" s="6">
        <v>0.7</v>
      </c>
      <c r="J222" s="6">
        <v>5</v>
      </c>
      <c r="K222" s="6">
        <v>0.7</v>
      </c>
      <c r="L222" s="6">
        <v>9</v>
      </c>
      <c r="M222" s="6">
        <v>1.2</v>
      </c>
      <c r="N222" s="6">
        <v>5</v>
      </c>
      <c r="O222" s="6">
        <v>0.7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5</v>
      </c>
      <c r="Y222" s="6">
        <v>0.7</v>
      </c>
      <c r="Z222" s="6">
        <v>25</v>
      </c>
      <c r="AA222" s="6">
        <v>3.4</v>
      </c>
      <c r="AB222" s="6">
        <v>0</v>
      </c>
      <c r="AC222" s="6">
        <v>0</v>
      </c>
      <c r="AD222" s="6">
        <v>226</v>
      </c>
      <c r="AE222" s="6">
        <v>31</v>
      </c>
      <c r="AF222" s="6">
        <v>470</v>
      </c>
      <c r="AG222" s="6">
        <v>62</v>
      </c>
      <c r="AH222" s="6">
        <v>292</v>
      </c>
      <c r="AI222" s="6">
        <v>40</v>
      </c>
      <c r="AJ222" s="6">
        <v>9</v>
      </c>
      <c r="AK222" s="6">
        <v>1.2</v>
      </c>
      <c r="AL222" s="6">
        <v>4</v>
      </c>
      <c r="AM222" s="6">
        <v>1</v>
      </c>
      <c r="AN222" s="6">
        <v>1</v>
      </c>
      <c r="AO222" s="6">
        <v>0</v>
      </c>
      <c r="AP222" s="6">
        <v>0</v>
      </c>
      <c r="AQ222" s="6">
        <v>7</v>
      </c>
    </row>
    <row r="223" spans="2:43" ht="72" x14ac:dyDescent="0.35">
      <c r="B223" s="6">
        <v>180</v>
      </c>
      <c r="C223" s="3" t="s">
        <v>292</v>
      </c>
      <c r="D223" s="6">
        <v>753</v>
      </c>
      <c r="E223" s="6">
        <v>357</v>
      </c>
      <c r="F223" s="6">
        <v>358</v>
      </c>
      <c r="G223" s="6">
        <v>38</v>
      </c>
      <c r="H223" s="6">
        <v>12</v>
      </c>
      <c r="I223" s="6">
        <v>1.6</v>
      </c>
      <c r="J223" s="6">
        <v>1</v>
      </c>
      <c r="K223" s="6" t="s">
        <v>293</v>
      </c>
      <c r="L223" s="6">
        <v>38</v>
      </c>
      <c r="M223" s="6">
        <v>5.05</v>
      </c>
      <c r="N223" s="6">
        <v>1</v>
      </c>
      <c r="O223" s="6" t="s">
        <v>293</v>
      </c>
      <c r="P223" s="6">
        <v>0</v>
      </c>
      <c r="Q223" s="6">
        <v>0</v>
      </c>
      <c r="R223" s="6">
        <v>2</v>
      </c>
      <c r="S223" s="6" t="s">
        <v>294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21</v>
      </c>
      <c r="AA223" s="6">
        <v>2.8</v>
      </c>
      <c r="AB223" s="6">
        <v>0</v>
      </c>
      <c r="AC223" s="6">
        <v>0</v>
      </c>
      <c r="AD223" s="6">
        <v>521</v>
      </c>
      <c r="AE223" s="6">
        <v>69.2</v>
      </c>
      <c r="AF223" s="6">
        <v>542</v>
      </c>
      <c r="AG223" s="6">
        <v>72</v>
      </c>
      <c r="AH223" s="6">
        <v>753</v>
      </c>
      <c r="AI223" s="6">
        <v>100</v>
      </c>
      <c r="AJ223" s="6">
        <v>753</v>
      </c>
      <c r="AK223" s="6">
        <v>100</v>
      </c>
      <c r="AL223" s="6">
        <v>14</v>
      </c>
      <c r="AM223" s="6">
        <v>2</v>
      </c>
      <c r="AN223" s="6">
        <v>2</v>
      </c>
      <c r="AO223" s="6">
        <v>0</v>
      </c>
      <c r="AP223" s="6">
        <v>0</v>
      </c>
      <c r="AQ223" s="6">
        <v>13</v>
      </c>
    </row>
    <row r="224" spans="2:43" ht="72" x14ac:dyDescent="0.35">
      <c r="B224" s="6">
        <v>181</v>
      </c>
      <c r="C224" s="3" t="s">
        <v>179</v>
      </c>
      <c r="D224" s="6">
        <v>425</v>
      </c>
      <c r="E224" s="6">
        <v>181</v>
      </c>
      <c r="F224" s="6">
        <v>230</v>
      </c>
      <c r="G224" s="6">
        <v>14</v>
      </c>
      <c r="H224" s="6">
        <v>3</v>
      </c>
      <c r="I224" s="6">
        <v>0.7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35</v>
      </c>
      <c r="Y224" s="6">
        <v>8.1999999999999993</v>
      </c>
      <c r="Z224" s="6">
        <v>20</v>
      </c>
      <c r="AA224" s="6">
        <v>4.7</v>
      </c>
      <c r="AB224" s="6">
        <v>10</v>
      </c>
      <c r="AC224" s="6">
        <v>2.2999999999999998</v>
      </c>
      <c r="AD224" s="6">
        <v>162</v>
      </c>
      <c r="AE224" s="6">
        <v>38</v>
      </c>
      <c r="AF224" s="6">
        <v>62</v>
      </c>
      <c r="AG224" s="6">
        <v>14.5</v>
      </c>
      <c r="AH224" s="6">
        <v>102</v>
      </c>
      <c r="AI224" s="6">
        <v>24</v>
      </c>
      <c r="AJ224" s="6">
        <v>112</v>
      </c>
      <c r="AK224" s="6">
        <v>26</v>
      </c>
      <c r="AL224" s="6">
        <v>3</v>
      </c>
      <c r="AM224" s="6">
        <v>1</v>
      </c>
      <c r="AN224" s="6">
        <v>1</v>
      </c>
      <c r="AO224" s="6">
        <v>0</v>
      </c>
      <c r="AP224" s="6">
        <v>0</v>
      </c>
      <c r="AQ224" s="6">
        <v>3</v>
      </c>
    </row>
    <row r="225" spans="2:43" ht="72" x14ac:dyDescent="0.35">
      <c r="B225" s="6">
        <v>182</v>
      </c>
      <c r="C225" s="3" t="s">
        <v>295</v>
      </c>
      <c r="D225" s="6">
        <v>359</v>
      </c>
      <c r="E225" s="6">
        <v>180</v>
      </c>
      <c r="F225" s="6">
        <v>166</v>
      </c>
      <c r="G225" s="6">
        <v>13</v>
      </c>
      <c r="H225" s="6">
        <v>4</v>
      </c>
      <c r="I225" s="6">
        <v>1.1000000000000001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20</v>
      </c>
      <c r="AA225" s="6">
        <v>5.6</v>
      </c>
      <c r="AB225" s="6">
        <v>0</v>
      </c>
      <c r="AC225" s="6">
        <v>0</v>
      </c>
      <c r="AD225" s="6">
        <v>190</v>
      </c>
      <c r="AE225" s="6">
        <v>53</v>
      </c>
      <c r="AF225" s="6">
        <v>264</v>
      </c>
      <c r="AG225" s="6">
        <v>74</v>
      </c>
      <c r="AH225" s="6">
        <v>180</v>
      </c>
      <c r="AI225" s="6">
        <v>50</v>
      </c>
      <c r="AJ225" s="6">
        <v>32</v>
      </c>
      <c r="AK225" s="6">
        <v>9</v>
      </c>
      <c r="AL225" s="6">
        <v>56</v>
      </c>
      <c r="AM225" s="6">
        <v>1</v>
      </c>
      <c r="AN225" s="6">
        <v>1</v>
      </c>
      <c r="AO225" s="6">
        <v>0</v>
      </c>
      <c r="AP225" s="6">
        <v>0</v>
      </c>
      <c r="AQ225" s="6">
        <v>6</v>
      </c>
    </row>
    <row r="226" spans="2:43" ht="72" x14ac:dyDescent="0.35">
      <c r="B226" s="6">
        <v>183</v>
      </c>
      <c r="C226" s="3" t="s">
        <v>296</v>
      </c>
      <c r="D226" s="6">
        <v>375</v>
      </c>
      <c r="E226" s="6">
        <v>172</v>
      </c>
      <c r="F226" s="6">
        <v>190</v>
      </c>
      <c r="G226" s="6">
        <v>13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203</v>
      </c>
      <c r="Y226" s="6">
        <v>54</v>
      </c>
      <c r="Z226" s="6">
        <v>32</v>
      </c>
      <c r="AA226" s="6">
        <v>8.5</v>
      </c>
      <c r="AB226" s="6">
        <v>0</v>
      </c>
      <c r="AC226" s="6">
        <v>0</v>
      </c>
      <c r="AD226" s="6">
        <v>0</v>
      </c>
      <c r="AE226" s="6">
        <v>0</v>
      </c>
      <c r="AF226" s="6">
        <v>361</v>
      </c>
      <c r="AG226" s="6">
        <v>96</v>
      </c>
      <c r="AH226" s="6">
        <v>172</v>
      </c>
      <c r="AI226" s="6">
        <v>45.9</v>
      </c>
      <c r="AJ226" s="6">
        <v>57</v>
      </c>
      <c r="AK226" s="6">
        <v>15.2</v>
      </c>
      <c r="AL226" s="6">
        <v>6</v>
      </c>
      <c r="AM226" s="6">
        <v>1</v>
      </c>
      <c r="AN226" s="6">
        <v>2</v>
      </c>
      <c r="AO226" s="6">
        <v>0</v>
      </c>
      <c r="AP226" s="6">
        <v>0</v>
      </c>
      <c r="AQ226" s="6">
        <v>4</v>
      </c>
    </row>
    <row r="227" spans="2:43" ht="72" x14ac:dyDescent="0.35">
      <c r="B227" s="6">
        <v>184</v>
      </c>
      <c r="C227" s="3" t="s">
        <v>297</v>
      </c>
      <c r="D227" s="6">
        <v>396</v>
      </c>
      <c r="E227" s="6">
        <v>160</v>
      </c>
      <c r="F227" s="6">
        <v>220</v>
      </c>
      <c r="G227" s="6">
        <v>16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40</v>
      </c>
      <c r="Y227" s="6">
        <v>10</v>
      </c>
      <c r="Z227" s="6">
        <v>25</v>
      </c>
      <c r="AA227" s="6">
        <v>6.3</v>
      </c>
      <c r="AB227" s="6">
        <v>8</v>
      </c>
      <c r="AC227" s="6">
        <v>2</v>
      </c>
      <c r="AD227" s="6">
        <v>0</v>
      </c>
      <c r="AE227" s="6">
        <v>0</v>
      </c>
      <c r="AF227" s="6">
        <v>340</v>
      </c>
      <c r="AG227" s="6">
        <v>85</v>
      </c>
      <c r="AH227" s="6">
        <v>190</v>
      </c>
      <c r="AI227" s="6">
        <v>48</v>
      </c>
      <c r="AJ227" s="6">
        <v>220</v>
      </c>
      <c r="AK227" s="6">
        <v>55</v>
      </c>
      <c r="AL227" s="6">
        <v>8</v>
      </c>
      <c r="AM227" s="6">
        <v>1</v>
      </c>
      <c r="AN227" s="6">
        <v>1</v>
      </c>
      <c r="AO227" s="6">
        <v>0</v>
      </c>
      <c r="AP227" s="6">
        <v>0</v>
      </c>
      <c r="AQ227" s="6">
        <v>4</v>
      </c>
    </row>
    <row r="228" spans="2:43" ht="72" x14ac:dyDescent="0.35">
      <c r="B228" s="6">
        <v>185</v>
      </c>
      <c r="C228" s="3" t="s">
        <v>298</v>
      </c>
      <c r="D228" s="6">
        <v>607</v>
      </c>
      <c r="E228" s="6">
        <v>270</v>
      </c>
      <c r="F228" s="6">
        <v>301</v>
      </c>
      <c r="G228" s="6">
        <v>36</v>
      </c>
      <c r="H228" s="6">
        <v>1</v>
      </c>
      <c r="I228" s="6">
        <v>0.16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1</v>
      </c>
      <c r="W228" s="6">
        <v>0.2</v>
      </c>
      <c r="X228" s="6">
        <v>15</v>
      </c>
      <c r="Y228" s="6">
        <v>2.4700000000000002</v>
      </c>
      <c r="Z228" s="6">
        <v>32</v>
      </c>
      <c r="AA228" s="6">
        <v>5.27</v>
      </c>
      <c r="AB228" s="6">
        <v>0</v>
      </c>
      <c r="AC228" s="6">
        <v>0</v>
      </c>
      <c r="AD228" s="6">
        <v>0</v>
      </c>
      <c r="AE228" s="6">
        <v>0</v>
      </c>
      <c r="AF228" s="6">
        <v>452</v>
      </c>
      <c r="AG228" s="6">
        <v>74.459999999999994</v>
      </c>
      <c r="AH228" s="6">
        <v>270</v>
      </c>
      <c r="AI228" s="6">
        <v>44.5</v>
      </c>
      <c r="AJ228" s="6">
        <v>532</v>
      </c>
      <c r="AK228" s="6">
        <v>87.6</v>
      </c>
      <c r="AL228" s="6">
        <v>15</v>
      </c>
      <c r="AM228" s="6">
        <v>2</v>
      </c>
      <c r="AN228" s="6">
        <v>2</v>
      </c>
      <c r="AO228" s="6">
        <v>0</v>
      </c>
      <c r="AP228" s="6">
        <v>0</v>
      </c>
      <c r="AQ228" s="6">
        <v>12</v>
      </c>
    </row>
    <row r="229" spans="2:43" x14ac:dyDescent="0.35">
      <c r="B229" s="96" t="s">
        <v>46</v>
      </c>
      <c r="C229" s="97"/>
      <c r="D229" s="18">
        <f t="shared" ref="D229:AQ229" si="26">SUM(D219:D228)</f>
        <v>6479</v>
      </c>
      <c r="E229" s="18">
        <f t="shared" si="26"/>
        <v>2687</v>
      </c>
      <c r="F229" s="18">
        <f t="shared" si="26"/>
        <v>3394</v>
      </c>
      <c r="G229" s="18">
        <f t="shared" si="26"/>
        <v>398</v>
      </c>
      <c r="H229" s="18">
        <f t="shared" si="26"/>
        <v>37</v>
      </c>
      <c r="I229" s="18">
        <f t="shared" si="26"/>
        <v>5.16</v>
      </c>
      <c r="J229" s="18">
        <f t="shared" si="26"/>
        <v>13</v>
      </c>
      <c r="K229" s="18">
        <f t="shared" si="26"/>
        <v>1.4</v>
      </c>
      <c r="L229" s="18">
        <f t="shared" si="26"/>
        <v>49</v>
      </c>
      <c r="M229" s="18">
        <f t="shared" si="26"/>
        <v>6.54</v>
      </c>
      <c r="N229" s="18">
        <f t="shared" si="26"/>
        <v>9</v>
      </c>
      <c r="O229" s="18">
        <f t="shared" si="26"/>
        <v>1.1000000000000001</v>
      </c>
      <c r="P229" s="18">
        <f t="shared" si="26"/>
        <v>1</v>
      </c>
      <c r="Q229" s="18">
        <f t="shared" si="26"/>
        <v>0.2</v>
      </c>
      <c r="R229" s="18">
        <f t="shared" si="26"/>
        <v>10</v>
      </c>
      <c r="S229" s="18">
        <f t="shared" si="26"/>
        <v>0.5</v>
      </c>
      <c r="T229" s="18">
        <f t="shared" si="26"/>
        <v>1</v>
      </c>
      <c r="U229" s="18">
        <f t="shared" si="26"/>
        <v>0.1</v>
      </c>
      <c r="V229" s="18">
        <f t="shared" si="26"/>
        <v>1</v>
      </c>
      <c r="W229" s="18">
        <f t="shared" si="26"/>
        <v>0.2</v>
      </c>
      <c r="X229" s="18">
        <f t="shared" si="26"/>
        <v>1021</v>
      </c>
      <c r="Y229" s="18">
        <f t="shared" si="26"/>
        <v>122.37</v>
      </c>
      <c r="Z229" s="18">
        <f t="shared" si="26"/>
        <v>406</v>
      </c>
      <c r="AA229" s="18">
        <f t="shared" si="26"/>
        <v>59.97</v>
      </c>
      <c r="AB229" s="18">
        <f t="shared" si="26"/>
        <v>18</v>
      </c>
      <c r="AC229" s="18">
        <f t="shared" si="26"/>
        <v>4.3</v>
      </c>
      <c r="AD229" s="18">
        <f t="shared" si="26"/>
        <v>1295</v>
      </c>
      <c r="AE229" s="18">
        <f t="shared" si="26"/>
        <v>210.2</v>
      </c>
      <c r="AF229" s="18">
        <f t="shared" si="26"/>
        <v>5122</v>
      </c>
      <c r="AG229" s="18">
        <f t="shared" si="26"/>
        <v>725.96</v>
      </c>
      <c r="AH229" s="18">
        <f t="shared" si="26"/>
        <v>3829</v>
      </c>
      <c r="AI229" s="18">
        <f t="shared" si="26"/>
        <v>553.4</v>
      </c>
      <c r="AJ229" s="18">
        <f t="shared" si="26"/>
        <v>3164</v>
      </c>
      <c r="AK229" s="18">
        <f t="shared" si="26"/>
        <v>424</v>
      </c>
      <c r="AL229" s="18">
        <f t="shared" si="26"/>
        <v>118</v>
      </c>
      <c r="AM229" s="18">
        <f t="shared" si="26"/>
        <v>14</v>
      </c>
      <c r="AN229" s="18">
        <f t="shared" si="26"/>
        <v>13</v>
      </c>
      <c r="AO229" s="18">
        <f t="shared" si="26"/>
        <v>0</v>
      </c>
      <c r="AP229" s="18">
        <f t="shared" si="26"/>
        <v>0</v>
      </c>
      <c r="AQ229" s="18">
        <f t="shared" si="26"/>
        <v>70</v>
      </c>
    </row>
    <row r="230" spans="2:43" x14ac:dyDescent="0.35">
      <c r="B230" s="98" t="s">
        <v>299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100"/>
    </row>
    <row r="231" spans="2:43" ht="72" x14ac:dyDescent="0.35">
      <c r="B231" s="6">
        <v>186</v>
      </c>
      <c r="C231" s="3" t="s">
        <v>300</v>
      </c>
      <c r="D231" s="6">
        <v>711</v>
      </c>
      <c r="E231" s="6">
        <v>310</v>
      </c>
      <c r="F231" s="6">
        <v>328</v>
      </c>
      <c r="G231" s="6">
        <v>73</v>
      </c>
      <c r="H231" s="6">
        <v>4</v>
      </c>
      <c r="I231" s="6">
        <v>0.6</v>
      </c>
      <c r="J231" s="6">
        <v>3</v>
      </c>
      <c r="K231" s="6">
        <v>0.4</v>
      </c>
      <c r="L231" s="6">
        <v>1</v>
      </c>
      <c r="M231" s="6">
        <v>0.1</v>
      </c>
      <c r="N231" s="6">
        <v>1</v>
      </c>
      <c r="O231" s="6">
        <v>0.1</v>
      </c>
      <c r="P231" s="6">
        <v>1</v>
      </c>
      <c r="Q231" s="6">
        <v>0.1</v>
      </c>
      <c r="R231" s="6">
        <v>4</v>
      </c>
      <c r="S231" s="6">
        <v>0.6</v>
      </c>
      <c r="T231" s="6">
        <v>0</v>
      </c>
      <c r="U231" s="6">
        <v>0</v>
      </c>
      <c r="V231" s="6">
        <v>2</v>
      </c>
      <c r="W231" s="6">
        <v>0.2</v>
      </c>
      <c r="X231" s="6">
        <v>25</v>
      </c>
      <c r="Y231" s="6">
        <v>4</v>
      </c>
      <c r="Z231" s="6">
        <v>80</v>
      </c>
      <c r="AA231" s="6">
        <v>11</v>
      </c>
      <c r="AB231" s="6">
        <v>3</v>
      </c>
      <c r="AC231" s="6">
        <v>0.4</v>
      </c>
      <c r="AD231" s="6">
        <v>600</v>
      </c>
      <c r="AE231" s="6">
        <v>84.5</v>
      </c>
      <c r="AF231" s="6">
        <v>92</v>
      </c>
      <c r="AG231" s="6">
        <v>13</v>
      </c>
      <c r="AH231" s="6">
        <v>667</v>
      </c>
      <c r="AI231" s="6">
        <v>94</v>
      </c>
      <c r="AJ231" s="6">
        <v>600</v>
      </c>
      <c r="AK231" s="6">
        <v>84.5</v>
      </c>
      <c r="AL231" s="6">
        <v>5</v>
      </c>
      <c r="AM231" s="6">
        <v>1</v>
      </c>
      <c r="AN231" s="6">
        <v>1</v>
      </c>
      <c r="AO231" s="6">
        <v>1</v>
      </c>
      <c r="AP231" s="6">
        <v>0</v>
      </c>
      <c r="AQ231" s="6">
        <v>5</v>
      </c>
    </row>
    <row r="232" spans="2:43" ht="72" x14ac:dyDescent="0.35">
      <c r="B232" s="6">
        <v>187</v>
      </c>
      <c r="C232" s="3" t="s">
        <v>301</v>
      </c>
      <c r="D232" s="6">
        <v>453</v>
      </c>
      <c r="E232" s="6">
        <v>185</v>
      </c>
      <c r="F232" s="6">
        <v>243</v>
      </c>
      <c r="G232" s="6">
        <v>25</v>
      </c>
      <c r="H232" s="6">
        <v>1</v>
      </c>
      <c r="I232" s="6">
        <v>0.2</v>
      </c>
      <c r="J232" s="6">
        <v>0</v>
      </c>
      <c r="K232" s="6">
        <v>0</v>
      </c>
      <c r="L232" s="6">
        <v>5</v>
      </c>
      <c r="M232" s="6">
        <v>1.1000000000000001</v>
      </c>
      <c r="N232" s="6">
        <v>1</v>
      </c>
      <c r="O232" s="6">
        <v>0.2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15</v>
      </c>
      <c r="Y232" s="6">
        <v>3</v>
      </c>
      <c r="Z232" s="6">
        <v>62</v>
      </c>
      <c r="AA232" s="6">
        <v>14</v>
      </c>
      <c r="AB232" s="6">
        <v>1</v>
      </c>
      <c r="AC232" s="6">
        <v>0.2</v>
      </c>
      <c r="AD232" s="6">
        <v>268</v>
      </c>
      <c r="AE232" s="6">
        <v>59.1</v>
      </c>
      <c r="AF232" s="6">
        <v>442</v>
      </c>
      <c r="AG232" s="6">
        <v>98</v>
      </c>
      <c r="AH232" s="6">
        <v>419</v>
      </c>
      <c r="AI232" s="6">
        <v>92.4</v>
      </c>
      <c r="AJ232" s="6">
        <v>52</v>
      </c>
      <c r="AK232" s="6">
        <v>11.4</v>
      </c>
      <c r="AL232" s="6">
        <v>8</v>
      </c>
      <c r="AM232" s="6">
        <v>0</v>
      </c>
      <c r="AN232" s="6">
        <v>0</v>
      </c>
      <c r="AO232" s="6">
        <v>1</v>
      </c>
      <c r="AP232" s="6">
        <v>1</v>
      </c>
      <c r="AQ232" s="6">
        <v>10</v>
      </c>
    </row>
    <row r="233" spans="2:43" ht="72" x14ac:dyDescent="0.35">
      <c r="B233" s="6">
        <v>188</v>
      </c>
      <c r="C233" s="3" t="s">
        <v>38</v>
      </c>
      <c r="D233" s="6">
        <v>477</v>
      </c>
      <c r="E233" s="6">
        <v>207</v>
      </c>
      <c r="F233" s="6">
        <v>242</v>
      </c>
      <c r="G233" s="6">
        <v>28</v>
      </c>
      <c r="H233" s="6">
        <v>6</v>
      </c>
      <c r="I233" s="6">
        <v>1.3</v>
      </c>
      <c r="J233" s="6">
        <v>3</v>
      </c>
      <c r="K233" s="6">
        <v>0.6</v>
      </c>
      <c r="L233" s="6">
        <v>1</v>
      </c>
      <c r="M233" s="6">
        <v>0.2</v>
      </c>
      <c r="N233" s="6">
        <v>0</v>
      </c>
      <c r="O233" s="6">
        <v>0</v>
      </c>
      <c r="P233" s="6">
        <v>0</v>
      </c>
      <c r="Q233" s="6">
        <v>0</v>
      </c>
      <c r="R233" s="6">
        <v>2</v>
      </c>
      <c r="S233" s="6">
        <v>0.4</v>
      </c>
      <c r="T233" s="6">
        <v>0</v>
      </c>
      <c r="U233" s="6">
        <v>0</v>
      </c>
      <c r="V233" s="6">
        <v>2</v>
      </c>
      <c r="W233" s="6">
        <v>0.4</v>
      </c>
      <c r="X233" s="6">
        <v>5</v>
      </c>
      <c r="Y233" s="6">
        <v>1.04</v>
      </c>
      <c r="Z233" s="6">
        <v>58</v>
      </c>
      <c r="AA233" s="6">
        <v>12.1</v>
      </c>
      <c r="AB233" s="6">
        <v>0</v>
      </c>
      <c r="AC233" s="6">
        <v>0</v>
      </c>
      <c r="AD233" s="6">
        <v>69</v>
      </c>
      <c r="AE233" s="6">
        <v>14.4</v>
      </c>
      <c r="AF233" s="6">
        <v>265</v>
      </c>
      <c r="AG233" s="6">
        <v>56</v>
      </c>
      <c r="AH233" s="6">
        <v>449</v>
      </c>
      <c r="AI233" s="6">
        <v>94</v>
      </c>
      <c r="AJ233" s="6">
        <v>388</v>
      </c>
      <c r="AK233" s="6">
        <v>81</v>
      </c>
      <c r="AL233" s="6">
        <v>3</v>
      </c>
      <c r="AM233" s="6">
        <v>0</v>
      </c>
      <c r="AN233" s="6">
        <v>0</v>
      </c>
      <c r="AO233" s="6">
        <v>1</v>
      </c>
      <c r="AP233" s="6">
        <v>1</v>
      </c>
      <c r="AQ233" s="6">
        <v>6</v>
      </c>
    </row>
    <row r="234" spans="2:43" ht="72" x14ac:dyDescent="0.35">
      <c r="B234" s="6">
        <v>189</v>
      </c>
      <c r="C234" s="3" t="s">
        <v>41</v>
      </c>
      <c r="D234" s="6">
        <v>500</v>
      </c>
      <c r="E234" s="6">
        <v>195</v>
      </c>
      <c r="F234" s="6">
        <v>272</v>
      </c>
      <c r="G234" s="6">
        <v>33</v>
      </c>
      <c r="H234" s="6">
        <v>5</v>
      </c>
      <c r="I234" s="6">
        <v>1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4</v>
      </c>
      <c r="W234" s="6">
        <v>0.08</v>
      </c>
      <c r="X234" s="6">
        <v>43</v>
      </c>
      <c r="Y234" s="6">
        <v>9</v>
      </c>
      <c r="Z234" s="6">
        <v>61</v>
      </c>
      <c r="AA234" s="6">
        <v>12.2</v>
      </c>
      <c r="AB234" s="6">
        <v>12</v>
      </c>
      <c r="AC234" s="6">
        <v>2.4</v>
      </c>
      <c r="AD234" s="6">
        <v>26</v>
      </c>
      <c r="AE234" s="6">
        <v>5</v>
      </c>
      <c r="AF234" s="6">
        <v>278</v>
      </c>
      <c r="AG234" s="6">
        <v>56</v>
      </c>
      <c r="AH234" s="6">
        <v>478</v>
      </c>
      <c r="AI234" s="6">
        <v>96</v>
      </c>
      <c r="AJ234" s="6">
        <v>78</v>
      </c>
      <c r="AK234" s="6">
        <v>16</v>
      </c>
      <c r="AL234" s="6">
        <v>7</v>
      </c>
      <c r="AM234" s="6">
        <v>1</v>
      </c>
      <c r="AN234" s="6">
        <v>2</v>
      </c>
      <c r="AO234" s="6">
        <v>1</v>
      </c>
      <c r="AP234" s="6">
        <v>1</v>
      </c>
      <c r="AQ234" s="6">
        <v>7</v>
      </c>
    </row>
    <row r="235" spans="2:43" ht="72" x14ac:dyDescent="0.35">
      <c r="B235" s="6">
        <v>190</v>
      </c>
      <c r="C235" s="3" t="s">
        <v>42</v>
      </c>
      <c r="D235" s="6">
        <v>703</v>
      </c>
      <c r="E235" s="6">
        <v>340</v>
      </c>
      <c r="F235" s="6">
        <v>320</v>
      </c>
      <c r="G235" s="6">
        <v>43</v>
      </c>
      <c r="H235" s="6">
        <v>11</v>
      </c>
      <c r="I235" s="6">
        <v>2</v>
      </c>
      <c r="J235" s="6">
        <v>2</v>
      </c>
      <c r="K235" s="6">
        <v>0.3</v>
      </c>
      <c r="L235" s="6">
        <v>5</v>
      </c>
      <c r="M235" s="6" t="s">
        <v>302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5</v>
      </c>
      <c r="W235" s="6">
        <v>0.7</v>
      </c>
      <c r="X235" s="6">
        <v>61</v>
      </c>
      <c r="Y235" s="6">
        <v>9</v>
      </c>
      <c r="Z235" s="6">
        <v>82</v>
      </c>
      <c r="AA235" s="6">
        <v>12</v>
      </c>
      <c r="AB235" s="6">
        <v>0</v>
      </c>
      <c r="AC235" s="6">
        <v>0</v>
      </c>
      <c r="AD235" s="6">
        <v>231</v>
      </c>
      <c r="AE235" s="6">
        <v>33</v>
      </c>
      <c r="AF235" s="6">
        <v>360</v>
      </c>
      <c r="AG235" s="6">
        <v>51</v>
      </c>
      <c r="AH235" s="6">
        <v>520</v>
      </c>
      <c r="AI235" s="6">
        <v>74</v>
      </c>
      <c r="AJ235" s="6">
        <v>167</v>
      </c>
      <c r="AK235" s="6">
        <v>24</v>
      </c>
      <c r="AL235" s="6">
        <v>62</v>
      </c>
      <c r="AM235" s="6">
        <v>1</v>
      </c>
      <c r="AN235" s="6">
        <v>1</v>
      </c>
      <c r="AO235" s="6">
        <v>1</v>
      </c>
      <c r="AP235" s="6">
        <v>1</v>
      </c>
      <c r="AQ235" s="6">
        <v>7</v>
      </c>
    </row>
    <row r="236" spans="2:43" ht="72" x14ac:dyDescent="0.35">
      <c r="B236" s="6">
        <v>191</v>
      </c>
      <c r="C236" s="3" t="s">
        <v>43</v>
      </c>
      <c r="D236" s="6">
        <v>230</v>
      </c>
      <c r="E236" s="6">
        <v>89</v>
      </c>
      <c r="F236" s="6">
        <v>119</v>
      </c>
      <c r="G236" s="6">
        <v>22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1</v>
      </c>
      <c r="Y236" s="6" t="s">
        <v>173</v>
      </c>
      <c r="Z236" s="6">
        <v>28</v>
      </c>
      <c r="AA236" s="6">
        <v>12</v>
      </c>
      <c r="AB236" s="20">
        <v>0</v>
      </c>
      <c r="AC236" s="20">
        <v>0</v>
      </c>
      <c r="AD236" s="6">
        <v>228</v>
      </c>
      <c r="AE236" s="6">
        <v>99</v>
      </c>
      <c r="AF236" s="6">
        <v>157</v>
      </c>
      <c r="AG236" s="6">
        <v>68</v>
      </c>
      <c r="AH236" s="6">
        <v>89</v>
      </c>
      <c r="AI236" s="6">
        <v>39</v>
      </c>
      <c r="AJ236" s="6">
        <v>41</v>
      </c>
      <c r="AK236" s="6">
        <v>18</v>
      </c>
      <c r="AL236" s="6">
        <v>19</v>
      </c>
      <c r="AM236" s="6">
        <v>0</v>
      </c>
      <c r="AN236" s="6">
        <v>0</v>
      </c>
      <c r="AO236" s="6">
        <v>1</v>
      </c>
      <c r="AP236" s="6">
        <v>2</v>
      </c>
      <c r="AQ236" s="6">
        <v>7</v>
      </c>
    </row>
    <row r="237" spans="2:43" ht="90" x14ac:dyDescent="0.35">
      <c r="B237" s="6">
        <v>192</v>
      </c>
      <c r="C237" s="3" t="s">
        <v>303</v>
      </c>
      <c r="D237" s="6">
        <v>516</v>
      </c>
      <c r="E237" s="6">
        <v>232</v>
      </c>
      <c r="F237" s="6">
        <v>256</v>
      </c>
      <c r="G237" s="6">
        <v>28</v>
      </c>
      <c r="H237" s="6">
        <v>3</v>
      </c>
      <c r="I237" s="6">
        <v>0.5</v>
      </c>
      <c r="J237" s="6">
        <v>2</v>
      </c>
      <c r="K237" s="6">
        <v>0.38</v>
      </c>
      <c r="L237" s="6">
        <v>2</v>
      </c>
      <c r="M237" s="6">
        <v>0.4</v>
      </c>
      <c r="N237" s="6">
        <v>2</v>
      </c>
      <c r="O237" s="6">
        <v>0.4</v>
      </c>
      <c r="P237" s="6">
        <v>0</v>
      </c>
      <c r="Q237" s="6">
        <v>0</v>
      </c>
      <c r="R237" s="6">
        <v>0</v>
      </c>
      <c r="S237" s="6">
        <v>0</v>
      </c>
      <c r="T237" s="6">
        <v>1</v>
      </c>
      <c r="U237" s="6">
        <v>0.2</v>
      </c>
      <c r="V237" s="6">
        <v>5</v>
      </c>
      <c r="W237" s="6">
        <v>1</v>
      </c>
      <c r="X237" s="6">
        <v>33</v>
      </c>
      <c r="Y237" s="6">
        <v>6</v>
      </c>
      <c r="Z237" s="6">
        <v>52</v>
      </c>
      <c r="AA237" s="6">
        <v>10</v>
      </c>
      <c r="AB237" s="6">
        <v>0</v>
      </c>
      <c r="AC237" s="6">
        <v>0</v>
      </c>
      <c r="AD237" s="6">
        <v>28</v>
      </c>
      <c r="AE237" s="6">
        <v>5</v>
      </c>
      <c r="AF237" s="6">
        <v>304</v>
      </c>
      <c r="AG237" s="6">
        <v>59</v>
      </c>
      <c r="AH237" s="6">
        <v>230</v>
      </c>
      <c r="AI237" s="6">
        <v>44</v>
      </c>
      <c r="AJ237" s="6">
        <v>107</v>
      </c>
      <c r="AK237" s="6">
        <v>21</v>
      </c>
      <c r="AL237" s="6">
        <v>35</v>
      </c>
      <c r="AM237" s="6">
        <v>1</v>
      </c>
      <c r="AN237" s="6">
        <v>5</v>
      </c>
      <c r="AO237" s="6">
        <v>1</v>
      </c>
      <c r="AP237" s="6">
        <v>1</v>
      </c>
      <c r="AQ237" s="6">
        <v>2</v>
      </c>
    </row>
    <row r="238" spans="2:43" ht="72" x14ac:dyDescent="0.35">
      <c r="B238" s="6">
        <v>193</v>
      </c>
      <c r="C238" s="3" t="s">
        <v>304</v>
      </c>
      <c r="D238" s="6">
        <v>733</v>
      </c>
      <c r="E238" s="6">
        <v>343</v>
      </c>
      <c r="F238" s="6">
        <v>358</v>
      </c>
      <c r="G238" s="6">
        <v>32</v>
      </c>
      <c r="H238" s="6">
        <v>7</v>
      </c>
      <c r="I238" s="6">
        <v>1</v>
      </c>
      <c r="J238" s="6">
        <v>3</v>
      </c>
      <c r="K238" s="6">
        <v>0.4</v>
      </c>
      <c r="L238" s="6">
        <v>0</v>
      </c>
      <c r="M238" s="6">
        <v>0</v>
      </c>
      <c r="N238" s="6">
        <v>6</v>
      </c>
      <c r="O238" s="6">
        <v>0.8</v>
      </c>
      <c r="P238" s="6">
        <v>1</v>
      </c>
      <c r="Q238" s="6">
        <v>0.1</v>
      </c>
      <c r="R238" s="6">
        <v>2</v>
      </c>
      <c r="S238" s="6">
        <v>0.3</v>
      </c>
      <c r="T238" s="6">
        <v>1</v>
      </c>
      <c r="U238" s="6">
        <v>0.1</v>
      </c>
      <c r="V238" s="6">
        <v>0</v>
      </c>
      <c r="W238" s="6">
        <v>0</v>
      </c>
      <c r="X238" s="6">
        <v>10</v>
      </c>
      <c r="Y238" s="6">
        <v>1</v>
      </c>
      <c r="Z238" s="6">
        <v>60</v>
      </c>
      <c r="AA238" s="6">
        <v>8</v>
      </c>
      <c r="AB238" s="6">
        <v>0</v>
      </c>
      <c r="AC238" s="6">
        <v>0</v>
      </c>
      <c r="AD238" s="6">
        <v>0</v>
      </c>
      <c r="AE238" s="6">
        <v>0</v>
      </c>
      <c r="AF238" s="6">
        <v>348</v>
      </c>
      <c r="AG238" s="6">
        <v>47</v>
      </c>
      <c r="AH238" s="6">
        <v>721</v>
      </c>
      <c r="AI238" s="6">
        <v>98</v>
      </c>
      <c r="AJ238" s="6">
        <v>0</v>
      </c>
      <c r="AK238" s="6">
        <v>0</v>
      </c>
      <c r="AL238" s="6">
        <v>5</v>
      </c>
      <c r="AM238" s="6">
        <v>1.5</v>
      </c>
      <c r="AN238" s="6">
        <v>8</v>
      </c>
      <c r="AO238" s="6">
        <v>0.5</v>
      </c>
      <c r="AP238" s="6">
        <v>1</v>
      </c>
      <c r="AQ238" s="6">
        <v>7</v>
      </c>
    </row>
    <row r="239" spans="2:43" ht="72" x14ac:dyDescent="0.35">
      <c r="B239" s="6">
        <v>194</v>
      </c>
      <c r="C239" s="3" t="s">
        <v>305</v>
      </c>
      <c r="D239" s="6">
        <v>222</v>
      </c>
      <c r="E239" s="6">
        <v>87</v>
      </c>
      <c r="F239" s="6">
        <v>125</v>
      </c>
      <c r="G239" s="6">
        <v>10</v>
      </c>
      <c r="H239" s="6">
        <v>1</v>
      </c>
      <c r="I239" s="6">
        <v>0.02</v>
      </c>
      <c r="J239" s="6">
        <v>1</v>
      </c>
      <c r="K239" s="6">
        <v>0.02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0.02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10</v>
      </c>
      <c r="Y239" s="6">
        <v>0.2</v>
      </c>
      <c r="Z239" s="6">
        <v>54</v>
      </c>
      <c r="AA239" s="6">
        <v>24</v>
      </c>
      <c r="AB239" s="20">
        <v>0</v>
      </c>
      <c r="AC239" s="20">
        <v>0</v>
      </c>
      <c r="AD239" s="6">
        <v>222</v>
      </c>
      <c r="AE239" s="6">
        <v>100</v>
      </c>
      <c r="AF239" s="6">
        <v>144</v>
      </c>
      <c r="AG239" s="6">
        <v>65</v>
      </c>
      <c r="AH239" s="6">
        <v>218</v>
      </c>
      <c r="AI239" s="6">
        <v>98</v>
      </c>
      <c r="AJ239" s="6">
        <v>125</v>
      </c>
      <c r="AK239" s="6">
        <v>56</v>
      </c>
      <c r="AL239" s="6">
        <v>14</v>
      </c>
      <c r="AM239" s="6">
        <v>1</v>
      </c>
      <c r="AN239" s="6">
        <v>1</v>
      </c>
      <c r="AO239" s="6">
        <v>1</v>
      </c>
      <c r="AP239" s="6">
        <v>1</v>
      </c>
      <c r="AQ239" s="6">
        <v>6</v>
      </c>
    </row>
    <row r="240" spans="2:43" ht="72" x14ac:dyDescent="0.35">
      <c r="B240" s="6">
        <v>195</v>
      </c>
      <c r="C240" s="3" t="s">
        <v>306</v>
      </c>
      <c r="D240" s="6">
        <v>290</v>
      </c>
      <c r="E240" s="6">
        <v>112</v>
      </c>
      <c r="F240" s="6">
        <v>149</v>
      </c>
      <c r="G240" s="6">
        <v>29</v>
      </c>
      <c r="H240" s="6">
        <v>6</v>
      </c>
      <c r="I240" s="6">
        <v>2</v>
      </c>
      <c r="J240" s="6">
        <v>0</v>
      </c>
      <c r="K240" s="6">
        <v>0</v>
      </c>
      <c r="L240" s="6">
        <v>4</v>
      </c>
      <c r="M240" s="6">
        <v>1.4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1</v>
      </c>
      <c r="U240" s="6">
        <v>0.7</v>
      </c>
      <c r="V240" s="6">
        <v>0</v>
      </c>
      <c r="W240" s="6">
        <v>0</v>
      </c>
      <c r="X240" s="6">
        <v>7</v>
      </c>
      <c r="Y240" s="6">
        <v>2.5</v>
      </c>
      <c r="Z240" s="6">
        <v>36</v>
      </c>
      <c r="AA240" s="6">
        <v>12.5</v>
      </c>
      <c r="AB240" s="6">
        <v>0</v>
      </c>
      <c r="AC240" s="6">
        <v>0</v>
      </c>
      <c r="AD240" s="6">
        <v>132</v>
      </c>
      <c r="AE240" s="6">
        <v>46</v>
      </c>
      <c r="AF240" s="6">
        <v>226</v>
      </c>
      <c r="AG240" s="6">
        <v>78</v>
      </c>
      <c r="AH240" s="6">
        <v>112</v>
      </c>
      <c r="AI240" s="6">
        <v>37</v>
      </c>
      <c r="AJ240" s="6">
        <v>15</v>
      </c>
      <c r="AK240" s="6">
        <v>5.2</v>
      </c>
      <c r="AL240" s="6">
        <v>3</v>
      </c>
      <c r="AM240" s="6">
        <v>0</v>
      </c>
      <c r="AN240" s="6">
        <v>0</v>
      </c>
      <c r="AO240" s="6">
        <v>1</v>
      </c>
      <c r="AP240" s="6">
        <v>1</v>
      </c>
      <c r="AQ240" s="6">
        <v>5</v>
      </c>
    </row>
    <row r="241" spans="2:43" x14ac:dyDescent="0.35">
      <c r="B241" s="96" t="s">
        <v>46</v>
      </c>
      <c r="C241" s="97"/>
      <c r="D241" s="18">
        <f>SUM(D231:D240)</f>
        <v>4835</v>
      </c>
      <c r="E241" s="18">
        <f t="shared" ref="E241:AQ241" si="27">SUM(E231:E240)</f>
        <v>2100</v>
      </c>
      <c r="F241" s="18">
        <f t="shared" si="27"/>
        <v>2412</v>
      </c>
      <c r="G241" s="18">
        <f t="shared" si="27"/>
        <v>323</v>
      </c>
      <c r="H241" s="18">
        <f t="shared" si="27"/>
        <v>44</v>
      </c>
      <c r="I241" s="18">
        <f t="shared" si="27"/>
        <v>8.6199999999999992</v>
      </c>
      <c r="J241" s="18">
        <f t="shared" si="27"/>
        <v>14</v>
      </c>
      <c r="K241" s="18">
        <f t="shared" si="27"/>
        <v>2.1</v>
      </c>
      <c r="L241" s="18">
        <f t="shared" si="27"/>
        <v>18</v>
      </c>
      <c r="M241" s="18">
        <f t="shared" si="27"/>
        <v>3.2</v>
      </c>
      <c r="N241" s="18">
        <f t="shared" si="27"/>
        <v>10</v>
      </c>
      <c r="O241" s="18">
        <f t="shared" si="27"/>
        <v>1.5</v>
      </c>
      <c r="P241" s="18">
        <f t="shared" si="27"/>
        <v>3</v>
      </c>
      <c r="Q241" s="18">
        <f t="shared" si="27"/>
        <v>0.22</v>
      </c>
      <c r="R241" s="18">
        <f t="shared" si="27"/>
        <v>8</v>
      </c>
      <c r="S241" s="18">
        <f t="shared" si="27"/>
        <v>1.3</v>
      </c>
      <c r="T241" s="18">
        <f t="shared" si="27"/>
        <v>3</v>
      </c>
      <c r="U241" s="18">
        <f t="shared" si="27"/>
        <v>1</v>
      </c>
      <c r="V241" s="18">
        <f t="shared" si="27"/>
        <v>18</v>
      </c>
      <c r="W241" s="18">
        <f t="shared" si="27"/>
        <v>2.38</v>
      </c>
      <c r="X241" s="18">
        <f t="shared" si="27"/>
        <v>210</v>
      </c>
      <c r="Y241" s="18">
        <f t="shared" si="27"/>
        <v>35.74</v>
      </c>
      <c r="Z241" s="18">
        <f t="shared" si="27"/>
        <v>573</v>
      </c>
      <c r="AA241" s="18">
        <f t="shared" si="27"/>
        <v>127.8</v>
      </c>
      <c r="AB241" s="18">
        <f t="shared" si="27"/>
        <v>16</v>
      </c>
      <c r="AC241" s="18">
        <f t="shared" si="27"/>
        <v>3</v>
      </c>
      <c r="AD241" s="18">
        <f t="shared" si="27"/>
        <v>1804</v>
      </c>
      <c r="AE241" s="18">
        <f t="shared" si="27"/>
        <v>446</v>
      </c>
      <c r="AF241" s="18">
        <f t="shared" si="27"/>
        <v>2616</v>
      </c>
      <c r="AG241" s="18">
        <f t="shared" si="27"/>
        <v>591</v>
      </c>
      <c r="AH241" s="18">
        <f t="shared" si="27"/>
        <v>3903</v>
      </c>
      <c r="AI241" s="18">
        <f t="shared" si="27"/>
        <v>766.4</v>
      </c>
      <c r="AJ241" s="18">
        <f t="shared" si="27"/>
        <v>1573</v>
      </c>
      <c r="AK241" s="18">
        <f t="shared" si="27"/>
        <v>317.09999999999997</v>
      </c>
      <c r="AL241" s="18">
        <f t="shared" si="27"/>
        <v>161</v>
      </c>
      <c r="AM241" s="18">
        <f t="shared" si="27"/>
        <v>6.5</v>
      </c>
      <c r="AN241" s="18">
        <f t="shared" si="27"/>
        <v>18</v>
      </c>
      <c r="AO241" s="18">
        <f t="shared" si="27"/>
        <v>9.5</v>
      </c>
      <c r="AP241" s="18">
        <f t="shared" si="27"/>
        <v>10</v>
      </c>
      <c r="AQ241" s="18">
        <f t="shared" si="27"/>
        <v>62</v>
      </c>
    </row>
    <row r="242" spans="2:43" x14ac:dyDescent="0.35">
      <c r="B242" s="98" t="s">
        <v>307</v>
      </c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100"/>
    </row>
    <row r="243" spans="2:43" ht="72" x14ac:dyDescent="0.35">
      <c r="B243" s="6">
        <v>196</v>
      </c>
      <c r="C243" s="3" t="s">
        <v>300</v>
      </c>
      <c r="D243" s="6">
        <v>641</v>
      </c>
      <c r="E243" s="6">
        <v>287</v>
      </c>
      <c r="F243" s="6">
        <v>314</v>
      </c>
      <c r="G243" s="6">
        <v>40</v>
      </c>
      <c r="H243" s="6">
        <v>6</v>
      </c>
      <c r="I243" s="6">
        <v>1</v>
      </c>
      <c r="J243" s="6">
        <v>1</v>
      </c>
      <c r="K243" s="6">
        <v>0.15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f ca="1">X243:Y1946</f>
        <v>0</v>
      </c>
      <c r="Y243" s="6">
        <v>2.2999999999999998</v>
      </c>
      <c r="Z243" s="6">
        <v>40</v>
      </c>
      <c r="AA243" s="6">
        <v>6.2</v>
      </c>
      <c r="AB243" s="6">
        <v>25</v>
      </c>
      <c r="AC243" s="6">
        <v>3.9</v>
      </c>
      <c r="AD243" s="6">
        <v>0</v>
      </c>
      <c r="AE243" s="6">
        <v>0</v>
      </c>
      <c r="AF243" s="6">
        <v>316</v>
      </c>
      <c r="AG243" s="6">
        <v>49.3</v>
      </c>
      <c r="AH243" s="6">
        <v>200</v>
      </c>
      <c r="AI243" s="6">
        <v>32</v>
      </c>
      <c r="AJ243" s="6">
        <v>641</v>
      </c>
      <c r="AK243" s="6">
        <v>100</v>
      </c>
      <c r="AL243" s="6">
        <v>14</v>
      </c>
      <c r="AM243" s="6">
        <v>1</v>
      </c>
      <c r="AN243" s="6">
        <v>1</v>
      </c>
      <c r="AO243" s="6">
        <v>0</v>
      </c>
      <c r="AP243" s="6">
        <v>0</v>
      </c>
      <c r="AQ243" s="6">
        <v>17</v>
      </c>
    </row>
    <row r="244" spans="2:43" ht="72" x14ac:dyDescent="0.35">
      <c r="B244" s="6">
        <v>197</v>
      </c>
      <c r="C244" s="3" t="s">
        <v>301</v>
      </c>
      <c r="D244" s="6">
        <v>610</v>
      </c>
      <c r="E244" s="6">
        <v>255</v>
      </c>
      <c r="F244" s="6">
        <v>304</v>
      </c>
      <c r="G244" s="6">
        <v>51</v>
      </c>
      <c r="H244" s="6">
        <v>7</v>
      </c>
      <c r="I244" s="6">
        <v>1.1000000000000001</v>
      </c>
      <c r="J244" s="6">
        <v>2</v>
      </c>
      <c r="K244" s="6">
        <v>0.3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12</v>
      </c>
      <c r="Y244" s="6">
        <v>2</v>
      </c>
      <c r="Z244" s="6">
        <v>60</v>
      </c>
      <c r="AA244" s="6">
        <v>10</v>
      </c>
      <c r="AB244" s="6">
        <v>0</v>
      </c>
      <c r="AC244" s="6">
        <v>0</v>
      </c>
      <c r="AD244" s="6">
        <v>0</v>
      </c>
      <c r="AE244" s="6">
        <v>0</v>
      </c>
      <c r="AF244" s="6">
        <v>409</v>
      </c>
      <c r="AG244" s="6">
        <v>67</v>
      </c>
      <c r="AH244" s="6">
        <v>568</v>
      </c>
      <c r="AI244" s="6">
        <v>93</v>
      </c>
      <c r="AJ244" s="6">
        <v>586</v>
      </c>
      <c r="AK244" s="6">
        <v>96</v>
      </c>
      <c r="AL244" s="6">
        <v>4</v>
      </c>
      <c r="AM244" s="6">
        <v>1</v>
      </c>
      <c r="AN244" s="6">
        <v>1</v>
      </c>
      <c r="AO244" s="6">
        <v>0</v>
      </c>
      <c r="AP244" s="6">
        <v>0</v>
      </c>
      <c r="AQ244" s="6">
        <v>4</v>
      </c>
    </row>
    <row r="245" spans="2:43" ht="72" x14ac:dyDescent="0.35">
      <c r="B245" s="6">
        <v>198</v>
      </c>
      <c r="C245" s="3" t="s">
        <v>308</v>
      </c>
      <c r="D245" s="6">
        <v>330</v>
      </c>
      <c r="E245" s="6">
        <v>153</v>
      </c>
      <c r="F245" s="6">
        <v>154</v>
      </c>
      <c r="G245" s="6">
        <v>23</v>
      </c>
      <c r="H245" s="6">
        <v>11</v>
      </c>
      <c r="I245" s="6">
        <v>3.3</v>
      </c>
      <c r="J245" s="21">
        <v>4</v>
      </c>
      <c r="K245" s="6">
        <v>1.2</v>
      </c>
      <c r="L245" s="6">
        <v>0</v>
      </c>
      <c r="M245" s="6">
        <v>0</v>
      </c>
      <c r="N245" s="21">
        <v>1</v>
      </c>
      <c r="O245" s="6">
        <v>0.3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39</v>
      </c>
      <c r="AA245" s="21" t="s">
        <v>309</v>
      </c>
      <c r="AB245" s="21">
        <v>19</v>
      </c>
      <c r="AC245" s="21">
        <v>0.06</v>
      </c>
      <c r="AD245" s="21">
        <v>330</v>
      </c>
      <c r="AE245" s="21" t="s">
        <v>310</v>
      </c>
      <c r="AF245" s="21">
        <v>280</v>
      </c>
      <c r="AG245" s="21" t="s">
        <v>311</v>
      </c>
      <c r="AH245" s="21">
        <v>330</v>
      </c>
      <c r="AI245" s="21" t="s">
        <v>310</v>
      </c>
      <c r="AJ245" s="6">
        <v>330</v>
      </c>
      <c r="AK245" s="21">
        <v>100</v>
      </c>
      <c r="AL245" s="6">
        <v>3</v>
      </c>
      <c r="AM245" s="6">
        <v>0</v>
      </c>
      <c r="AN245" s="6">
        <v>0</v>
      </c>
      <c r="AO245" s="6">
        <v>1</v>
      </c>
      <c r="AP245" s="6">
        <v>1</v>
      </c>
      <c r="AQ245" s="6">
        <v>7</v>
      </c>
    </row>
    <row r="246" spans="2:43" ht="72" x14ac:dyDescent="0.35">
      <c r="B246" s="6">
        <v>199</v>
      </c>
      <c r="C246" s="3" t="s">
        <v>42</v>
      </c>
      <c r="D246" s="6">
        <v>336</v>
      </c>
      <c r="E246" s="6">
        <v>146</v>
      </c>
      <c r="F246" s="6">
        <v>165</v>
      </c>
      <c r="G246" s="6">
        <v>25</v>
      </c>
      <c r="H246" s="6">
        <v>6</v>
      </c>
      <c r="I246" s="6">
        <v>1.8</v>
      </c>
      <c r="J246" s="6">
        <v>2</v>
      </c>
      <c r="K246" s="6">
        <v>0.6</v>
      </c>
      <c r="L246" s="6">
        <v>0</v>
      </c>
      <c r="M246" s="6">
        <v>0</v>
      </c>
      <c r="N246" s="6">
        <v>1</v>
      </c>
      <c r="O246" s="6">
        <v>0.3</v>
      </c>
      <c r="P246" s="6">
        <v>0</v>
      </c>
      <c r="Q246" s="6">
        <v>0</v>
      </c>
      <c r="R246" s="6">
        <v>0</v>
      </c>
      <c r="S246" s="6">
        <v>0</v>
      </c>
      <c r="T246" s="6">
        <v>1</v>
      </c>
      <c r="U246" s="6">
        <v>0.3</v>
      </c>
      <c r="V246" s="6">
        <v>0</v>
      </c>
      <c r="W246" s="6">
        <v>0</v>
      </c>
      <c r="X246" s="6">
        <v>27</v>
      </c>
      <c r="Y246" s="6">
        <v>17</v>
      </c>
      <c r="Z246" s="6">
        <v>50</v>
      </c>
      <c r="AA246" s="6">
        <v>8</v>
      </c>
      <c r="AB246" s="6">
        <v>0</v>
      </c>
      <c r="AC246" s="6">
        <v>0</v>
      </c>
      <c r="AD246" s="6">
        <v>336</v>
      </c>
      <c r="AE246" s="6">
        <v>100</v>
      </c>
      <c r="AF246" s="6">
        <v>289</v>
      </c>
      <c r="AG246" s="6">
        <v>86</v>
      </c>
      <c r="AH246" s="6">
        <v>336</v>
      </c>
      <c r="AI246" s="6">
        <v>100</v>
      </c>
      <c r="AJ246" s="6">
        <v>336</v>
      </c>
      <c r="AK246" s="6">
        <v>100</v>
      </c>
      <c r="AL246" s="6">
        <v>3</v>
      </c>
      <c r="AM246" s="6">
        <v>2</v>
      </c>
      <c r="AN246" s="6">
        <v>2</v>
      </c>
      <c r="AO246" s="6">
        <v>1</v>
      </c>
      <c r="AP246" s="6">
        <v>1</v>
      </c>
      <c r="AQ246" s="6">
        <v>4</v>
      </c>
    </row>
    <row r="247" spans="2:43" ht="72" x14ac:dyDescent="0.35">
      <c r="B247" s="6">
        <v>200</v>
      </c>
      <c r="C247" s="3" t="s">
        <v>312</v>
      </c>
      <c r="D247" s="6">
        <v>129</v>
      </c>
      <c r="E247" s="6">
        <v>60</v>
      </c>
      <c r="F247" s="6">
        <v>62</v>
      </c>
      <c r="G247" s="6">
        <v>7</v>
      </c>
      <c r="H247" s="6">
        <v>3</v>
      </c>
      <c r="I247" s="6">
        <v>2.2999999999999998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15</v>
      </c>
      <c r="AA247" s="6">
        <v>11.6</v>
      </c>
      <c r="AB247" s="6">
        <v>15</v>
      </c>
      <c r="AC247" s="6">
        <v>11.6</v>
      </c>
      <c r="AD247" s="6">
        <v>0</v>
      </c>
      <c r="AE247" s="6">
        <v>0</v>
      </c>
      <c r="AF247" s="6">
        <v>55</v>
      </c>
      <c r="AG247" s="6">
        <v>42.6</v>
      </c>
      <c r="AH247" s="6">
        <v>129</v>
      </c>
      <c r="AI247" s="6">
        <v>100</v>
      </c>
      <c r="AJ247" s="6">
        <v>126</v>
      </c>
      <c r="AK247" s="6">
        <v>100</v>
      </c>
      <c r="AL247" s="6">
        <v>7</v>
      </c>
      <c r="AM247" s="6">
        <v>0</v>
      </c>
      <c r="AN247" s="6">
        <v>0</v>
      </c>
      <c r="AO247" s="6">
        <v>1</v>
      </c>
      <c r="AP247" s="6">
        <v>1</v>
      </c>
      <c r="AQ247" s="6">
        <v>1</v>
      </c>
    </row>
    <row r="248" spans="2:43" ht="72" x14ac:dyDescent="0.35">
      <c r="B248" s="6">
        <v>201</v>
      </c>
      <c r="C248" s="3" t="s">
        <v>313</v>
      </c>
      <c r="D248" s="6">
        <v>99</v>
      </c>
      <c r="E248" s="6">
        <v>47</v>
      </c>
      <c r="F248" s="6">
        <v>45</v>
      </c>
      <c r="G248" s="6">
        <v>7</v>
      </c>
      <c r="H248" s="6">
        <v>2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15</v>
      </c>
      <c r="Y248" s="6">
        <v>15</v>
      </c>
      <c r="Z248" s="6">
        <v>10</v>
      </c>
      <c r="AA248" s="6">
        <v>10</v>
      </c>
      <c r="AB248" s="6">
        <v>0</v>
      </c>
      <c r="AC248" s="6">
        <v>0</v>
      </c>
      <c r="AD248" s="6">
        <v>50</v>
      </c>
      <c r="AE248" s="6">
        <v>50</v>
      </c>
      <c r="AF248" s="6">
        <v>60</v>
      </c>
      <c r="AG248" s="6">
        <v>60</v>
      </c>
      <c r="AH248" s="6">
        <v>60</v>
      </c>
      <c r="AI248" s="6">
        <v>60</v>
      </c>
      <c r="AJ248" s="6">
        <v>99</v>
      </c>
      <c r="AK248" s="6">
        <v>100</v>
      </c>
      <c r="AL248" s="6">
        <v>3</v>
      </c>
      <c r="AM248" s="6">
        <v>0</v>
      </c>
      <c r="AN248" s="6">
        <v>0</v>
      </c>
      <c r="AO248" s="6">
        <v>0.5</v>
      </c>
      <c r="AP248" s="6">
        <v>1</v>
      </c>
      <c r="AQ248" s="6">
        <v>3</v>
      </c>
    </row>
    <row r="249" spans="2:43" x14ac:dyDescent="0.35">
      <c r="B249" s="96" t="s">
        <v>46</v>
      </c>
      <c r="C249" s="97"/>
      <c r="D249" s="12">
        <v>2145</v>
      </c>
      <c r="E249" s="12">
        <v>948</v>
      </c>
      <c r="F249" s="12">
        <f>G243+G244+G245+G247+G248</f>
        <v>128</v>
      </c>
      <c r="G249" s="12">
        <f>G243+G244+G245+G246+G247+G248</f>
        <v>153</v>
      </c>
      <c r="H249" s="12">
        <f>SUM(H243:H248)</f>
        <v>35</v>
      </c>
      <c r="I249" s="12">
        <v>1.6</v>
      </c>
      <c r="J249" s="44">
        <f>SUM(J243:J248)</f>
        <v>9</v>
      </c>
      <c r="K249" s="12">
        <v>0.4</v>
      </c>
      <c r="L249" s="12">
        <v>0</v>
      </c>
      <c r="M249" s="12">
        <v>0</v>
      </c>
      <c r="N249" s="12">
        <f>SUM(N243:N248)</f>
        <v>2</v>
      </c>
      <c r="O249" s="12">
        <v>0.09</v>
      </c>
      <c r="P249" s="12">
        <v>0</v>
      </c>
      <c r="Q249" s="12">
        <v>0</v>
      </c>
      <c r="R249" s="12">
        <v>0</v>
      </c>
      <c r="S249" s="12">
        <v>0</v>
      </c>
      <c r="T249" s="12">
        <v>1</v>
      </c>
      <c r="U249" s="12">
        <v>0.04</v>
      </c>
      <c r="V249" s="12">
        <v>0</v>
      </c>
      <c r="W249" s="12">
        <v>0</v>
      </c>
      <c r="X249" s="12">
        <v>54</v>
      </c>
      <c r="Y249" s="12">
        <v>2.5</v>
      </c>
      <c r="Z249" s="12">
        <f>SUM(Z243:Z248)</f>
        <v>214</v>
      </c>
      <c r="AA249" s="12"/>
      <c r="AB249" s="12">
        <f>SUM(AB243:AB248)</f>
        <v>59</v>
      </c>
      <c r="AC249" s="12">
        <v>2.7</v>
      </c>
      <c r="AD249" s="12">
        <f>SUM(AD243:AD248)</f>
        <v>716</v>
      </c>
      <c r="AE249" s="12">
        <v>33</v>
      </c>
      <c r="AF249" s="12">
        <f>SUM(AF243:AF248)</f>
        <v>1409</v>
      </c>
      <c r="AG249" s="12">
        <v>65.599999999999994</v>
      </c>
      <c r="AH249" s="12">
        <f>SUM(AH243:AH248)</f>
        <v>1623</v>
      </c>
      <c r="AI249" s="12">
        <v>75.599999999999994</v>
      </c>
      <c r="AJ249" s="45">
        <f>SUM(AJ243:AJ248)</f>
        <v>2118</v>
      </c>
      <c r="AK249" s="45">
        <v>98.7</v>
      </c>
      <c r="AL249" s="12">
        <f t="shared" ref="AL249:AQ249" si="28">SUM(AL243:AL248)</f>
        <v>34</v>
      </c>
      <c r="AM249" s="45">
        <f t="shared" si="28"/>
        <v>4</v>
      </c>
      <c r="AN249" s="45">
        <f t="shared" si="28"/>
        <v>4</v>
      </c>
      <c r="AO249" s="45">
        <f t="shared" si="28"/>
        <v>3.5</v>
      </c>
      <c r="AP249" s="45">
        <f t="shared" si="28"/>
        <v>4</v>
      </c>
      <c r="AQ249" s="45">
        <f t="shared" si="28"/>
        <v>36</v>
      </c>
    </row>
    <row r="250" spans="2:43" x14ac:dyDescent="0.35">
      <c r="B250" s="98" t="s">
        <v>314</v>
      </c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100"/>
    </row>
    <row r="251" spans="2:43" ht="54" x14ac:dyDescent="0.35">
      <c r="B251" s="6">
        <v>202</v>
      </c>
      <c r="C251" s="3" t="s">
        <v>315</v>
      </c>
      <c r="D251" s="6">
        <v>894</v>
      </c>
      <c r="E251" s="6">
        <v>396</v>
      </c>
      <c r="F251" s="6">
        <v>422</v>
      </c>
      <c r="G251" s="6">
        <v>76</v>
      </c>
      <c r="H251" s="6">
        <v>5</v>
      </c>
      <c r="I251" s="6">
        <v>5.0000000000000001E-3</v>
      </c>
      <c r="J251" s="6">
        <v>0</v>
      </c>
      <c r="K251" s="6">
        <v>0</v>
      </c>
      <c r="L251" s="6">
        <v>1</v>
      </c>
      <c r="M251" s="6">
        <v>1E-3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583</v>
      </c>
      <c r="Y251" s="6">
        <v>65</v>
      </c>
      <c r="Z251" s="6">
        <v>16</v>
      </c>
      <c r="AA251" s="6">
        <v>0.02</v>
      </c>
      <c r="AB251" s="6">
        <v>18</v>
      </c>
      <c r="AC251" s="6">
        <v>0.02</v>
      </c>
      <c r="AD251" s="6">
        <v>123</v>
      </c>
      <c r="AE251" s="6">
        <v>14</v>
      </c>
      <c r="AF251" s="6">
        <v>639</v>
      </c>
      <c r="AG251" s="6">
        <v>71</v>
      </c>
      <c r="AH251" s="13">
        <v>857</v>
      </c>
      <c r="AI251" s="13">
        <v>96</v>
      </c>
      <c r="AJ251" s="13">
        <v>768</v>
      </c>
      <c r="AK251" s="13">
        <v>87</v>
      </c>
      <c r="AL251" s="13">
        <v>7</v>
      </c>
      <c r="AM251" s="6">
        <v>1</v>
      </c>
      <c r="AN251" s="6">
        <v>1</v>
      </c>
      <c r="AO251" s="6">
        <v>0</v>
      </c>
      <c r="AP251" s="6">
        <v>0</v>
      </c>
      <c r="AQ251" s="6">
        <v>6</v>
      </c>
    </row>
    <row r="252" spans="2:43" ht="54" x14ac:dyDescent="0.35">
      <c r="B252" s="6">
        <v>203</v>
      </c>
      <c r="C252" s="3" t="s">
        <v>316</v>
      </c>
      <c r="D252" s="6">
        <v>1014</v>
      </c>
      <c r="E252" s="6">
        <v>478</v>
      </c>
      <c r="F252" s="6">
        <v>457</v>
      </c>
      <c r="G252" s="6">
        <v>79</v>
      </c>
      <c r="H252" s="6">
        <v>3</v>
      </c>
      <c r="I252" s="6">
        <v>0.3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1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21</v>
      </c>
      <c r="AA252" s="6">
        <v>2</v>
      </c>
      <c r="AB252" s="6">
        <v>0</v>
      </c>
      <c r="AC252" s="6">
        <v>0</v>
      </c>
      <c r="AD252" s="6">
        <v>0</v>
      </c>
      <c r="AE252" s="6">
        <v>0</v>
      </c>
      <c r="AF252" s="6">
        <v>837</v>
      </c>
      <c r="AG252" s="6">
        <v>83</v>
      </c>
      <c r="AH252" s="13">
        <v>975</v>
      </c>
      <c r="AI252" s="13">
        <v>96</v>
      </c>
      <c r="AJ252" s="13">
        <v>964</v>
      </c>
      <c r="AK252" s="13">
        <v>95</v>
      </c>
      <c r="AL252" s="13">
        <v>14</v>
      </c>
      <c r="AM252" s="6">
        <v>1</v>
      </c>
      <c r="AN252" s="6">
        <v>1</v>
      </c>
      <c r="AO252" s="6">
        <v>0</v>
      </c>
      <c r="AP252" s="6">
        <v>0</v>
      </c>
      <c r="AQ252" s="6">
        <v>16</v>
      </c>
    </row>
    <row r="253" spans="2:43" ht="72" x14ac:dyDescent="0.35">
      <c r="B253" s="6">
        <v>204</v>
      </c>
      <c r="C253" s="3" t="s">
        <v>317</v>
      </c>
      <c r="D253" s="6">
        <v>1010</v>
      </c>
      <c r="E253" s="6">
        <v>449</v>
      </c>
      <c r="F253" s="6">
        <v>500</v>
      </c>
      <c r="G253" s="6">
        <v>61</v>
      </c>
      <c r="H253" s="6">
        <v>10</v>
      </c>
      <c r="I253" s="6">
        <v>1</v>
      </c>
      <c r="J253" s="6">
        <v>1</v>
      </c>
      <c r="K253" s="6">
        <v>0.01</v>
      </c>
      <c r="L253" s="6">
        <v>8</v>
      </c>
      <c r="M253" s="6">
        <v>0.8</v>
      </c>
      <c r="N253" s="6">
        <v>1</v>
      </c>
      <c r="O253" s="6">
        <v>0.01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15</v>
      </c>
      <c r="AA253" s="6">
        <v>1.5</v>
      </c>
      <c r="AB253" s="6">
        <v>10</v>
      </c>
      <c r="AC253" s="24">
        <v>1</v>
      </c>
      <c r="AD253" s="6">
        <v>0</v>
      </c>
      <c r="AE253" s="6">
        <v>0</v>
      </c>
      <c r="AF253" s="6">
        <v>810</v>
      </c>
      <c r="AG253" s="24">
        <v>80</v>
      </c>
      <c r="AH253" s="13">
        <v>969</v>
      </c>
      <c r="AI253" s="46">
        <v>96</v>
      </c>
      <c r="AJ253" s="13">
        <v>873</v>
      </c>
      <c r="AK253" s="46">
        <v>86</v>
      </c>
      <c r="AL253" s="13">
        <v>40</v>
      </c>
      <c r="AM253" s="6">
        <v>1</v>
      </c>
      <c r="AN253" s="6">
        <v>1</v>
      </c>
      <c r="AO253" s="6">
        <v>0</v>
      </c>
      <c r="AP253" s="6">
        <v>0</v>
      </c>
      <c r="AQ253" s="6">
        <v>8</v>
      </c>
    </row>
    <row r="254" spans="2:43" ht="72" x14ac:dyDescent="0.35">
      <c r="B254" s="6">
        <v>205</v>
      </c>
      <c r="C254" s="3" t="s">
        <v>318</v>
      </c>
      <c r="D254" s="6">
        <v>128</v>
      </c>
      <c r="E254" s="6">
        <v>53</v>
      </c>
      <c r="F254" s="6">
        <v>66</v>
      </c>
      <c r="G254" s="6">
        <v>9</v>
      </c>
      <c r="H254" s="6">
        <v>2</v>
      </c>
      <c r="I254" s="6">
        <v>1.6</v>
      </c>
      <c r="J254" s="6">
        <v>0</v>
      </c>
      <c r="K254" s="6">
        <v>0</v>
      </c>
      <c r="L254" s="6">
        <v>4</v>
      </c>
      <c r="M254" s="6">
        <v>3.1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15</v>
      </c>
      <c r="Y254" s="6">
        <v>11.7</v>
      </c>
      <c r="Z254" s="6">
        <v>20</v>
      </c>
      <c r="AA254" s="6">
        <v>15.6</v>
      </c>
      <c r="AB254" s="6">
        <v>2</v>
      </c>
      <c r="AC254" s="6">
        <v>1.6</v>
      </c>
      <c r="AD254" s="6">
        <v>10</v>
      </c>
      <c r="AE254" s="6">
        <v>7.8</v>
      </c>
      <c r="AF254" s="6">
        <v>79</v>
      </c>
      <c r="AG254" s="6">
        <v>62</v>
      </c>
      <c r="AH254" s="6">
        <v>120</v>
      </c>
      <c r="AI254" s="6">
        <v>94</v>
      </c>
      <c r="AJ254" s="6">
        <v>123</v>
      </c>
      <c r="AK254" s="6">
        <v>96</v>
      </c>
      <c r="AL254" s="6">
        <v>12</v>
      </c>
      <c r="AM254" s="6">
        <v>1</v>
      </c>
      <c r="AN254" s="6">
        <v>1</v>
      </c>
      <c r="AO254" s="6">
        <v>0</v>
      </c>
      <c r="AP254" s="6">
        <v>0</v>
      </c>
      <c r="AQ254" s="6">
        <v>7</v>
      </c>
    </row>
    <row r="255" spans="2:43" ht="72" x14ac:dyDescent="0.35">
      <c r="B255" s="6">
        <v>206</v>
      </c>
      <c r="C255" s="3" t="s">
        <v>319</v>
      </c>
      <c r="D255" s="6">
        <v>393</v>
      </c>
      <c r="E255" s="6">
        <v>180</v>
      </c>
      <c r="F255" s="6">
        <v>193</v>
      </c>
      <c r="G255" s="6">
        <v>20</v>
      </c>
      <c r="H255" s="6">
        <v>8</v>
      </c>
      <c r="I255" s="6">
        <v>2</v>
      </c>
      <c r="J255" s="6">
        <v>8</v>
      </c>
      <c r="K255" s="6">
        <v>2</v>
      </c>
      <c r="L255" s="6">
        <v>7</v>
      </c>
      <c r="M255" s="6">
        <v>2</v>
      </c>
      <c r="N255" s="6">
        <v>8</v>
      </c>
      <c r="O255" s="6">
        <v>2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20</v>
      </c>
      <c r="AA255" s="6">
        <v>4</v>
      </c>
      <c r="AB255" s="6">
        <v>0</v>
      </c>
      <c r="AC255" s="6">
        <v>0</v>
      </c>
      <c r="AD255" s="6">
        <v>393</v>
      </c>
      <c r="AE255" s="19"/>
      <c r="AF255" s="6">
        <v>272</v>
      </c>
      <c r="AG255" s="6">
        <v>69</v>
      </c>
      <c r="AH255" s="6">
        <v>370</v>
      </c>
      <c r="AI255" s="6">
        <v>94</v>
      </c>
      <c r="AJ255" s="6">
        <v>351</v>
      </c>
      <c r="AK255" s="6">
        <v>89</v>
      </c>
      <c r="AL255" s="6">
        <v>6</v>
      </c>
      <c r="AM255" s="6">
        <v>2</v>
      </c>
      <c r="AN255" s="6">
        <v>2</v>
      </c>
      <c r="AO255" s="6">
        <v>0</v>
      </c>
      <c r="AP255" s="6">
        <v>0</v>
      </c>
      <c r="AQ255" s="6">
        <v>3</v>
      </c>
    </row>
    <row r="256" spans="2:43" ht="90" x14ac:dyDescent="0.35">
      <c r="B256" s="6">
        <v>207</v>
      </c>
      <c r="C256" s="3" t="s">
        <v>320</v>
      </c>
      <c r="D256" s="6">
        <v>187</v>
      </c>
      <c r="E256" s="6">
        <v>66</v>
      </c>
      <c r="F256" s="6">
        <v>100</v>
      </c>
      <c r="G256" s="6">
        <v>21</v>
      </c>
      <c r="H256" s="6">
        <v>1</v>
      </c>
      <c r="I256" s="6">
        <v>0.5</v>
      </c>
      <c r="J256" s="6">
        <v>1</v>
      </c>
      <c r="K256" s="6">
        <v>0.5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28</v>
      </c>
      <c r="AA256" s="6">
        <v>15</v>
      </c>
      <c r="AB256" s="6">
        <v>0</v>
      </c>
      <c r="AC256" s="6">
        <v>0</v>
      </c>
      <c r="AD256" s="6">
        <v>187</v>
      </c>
      <c r="AE256" s="6">
        <v>100</v>
      </c>
      <c r="AF256" s="6">
        <v>121</v>
      </c>
      <c r="AG256" s="6">
        <v>65</v>
      </c>
      <c r="AH256" s="6">
        <v>177</v>
      </c>
      <c r="AI256" s="6">
        <v>95</v>
      </c>
      <c r="AJ256" s="6">
        <v>176</v>
      </c>
      <c r="AK256" s="6">
        <v>95</v>
      </c>
      <c r="AL256" s="6">
        <v>6</v>
      </c>
      <c r="AM256" s="6">
        <v>1</v>
      </c>
      <c r="AN256" s="6">
        <v>1</v>
      </c>
      <c r="AO256" s="6">
        <v>0</v>
      </c>
      <c r="AP256" s="6">
        <v>0</v>
      </c>
      <c r="AQ256" s="6">
        <v>5</v>
      </c>
    </row>
    <row r="257" spans="2:43" ht="72" x14ac:dyDescent="0.35">
      <c r="B257" s="6">
        <v>208</v>
      </c>
      <c r="C257" s="3" t="s">
        <v>321</v>
      </c>
      <c r="D257" s="22">
        <v>191</v>
      </c>
      <c r="E257" s="22">
        <v>94</v>
      </c>
      <c r="F257" s="22">
        <v>86</v>
      </c>
      <c r="G257" s="22">
        <v>11</v>
      </c>
      <c r="H257" s="22">
        <v>1</v>
      </c>
      <c r="I257" s="22">
        <v>0.5</v>
      </c>
      <c r="J257" s="22">
        <v>1</v>
      </c>
      <c r="K257" s="22">
        <v>0.5</v>
      </c>
      <c r="L257" s="22">
        <v>1</v>
      </c>
      <c r="M257" s="22">
        <v>0.5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1</v>
      </c>
      <c r="U257" s="22">
        <v>0.5</v>
      </c>
      <c r="V257" s="22">
        <v>4</v>
      </c>
      <c r="W257" s="22">
        <v>2</v>
      </c>
      <c r="X257" s="22">
        <v>0</v>
      </c>
      <c r="Y257" s="22">
        <v>0</v>
      </c>
      <c r="Z257" s="22">
        <v>22</v>
      </c>
      <c r="AA257" s="22">
        <v>11.5</v>
      </c>
      <c r="AB257" s="22">
        <v>0</v>
      </c>
      <c r="AC257" s="22">
        <v>0</v>
      </c>
      <c r="AD257" s="22">
        <v>72</v>
      </c>
      <c r="AE257" s="22">
        <v>37.700000000000003</v>
      </c>
      <c r="AF257" s="22">
        <v>149</v>
      </c>
      <c r="AG257" s="22">
        <v>78</v>
      </c>
      <c r="AH257" s="22">
        <v>180</v>
      </c>
      <c r="AI257" s="22">
        <v>94</v>
      </c>
      <c r="AJ257" s="22">
        <v>184</v>
      </c>
      <c r="AK257" s="22">
        <v>96</v>
      </c>
      <c r="AL257" s="22">
        <v>6</v>
      </c>
      <c r="AM257" s="22">
        <v>0.5</v>
      </c>
      <c r="AN257" s="22">
        <v>1</v>
      </c>
      <c r="AO257" s="22">
        <v>0</v>
      </c>
      <c r="AP257" s="22">
        <v>0</v>
      </c>
      <c r="AQ257" s="22">
        <v>1</v>
      </c>
    </row>
    <row r="258" spans="2:43" ht="72" x14ac:dyDescent="0.35">
      <c r="B258" s="6">
        <v>209</v>
      </c>
      <c r="C258" s="3" t="s">
        <v>322</v>
      </c>
      <c r="D258" s="6">
        <v>220</v>
      </c>
      <c r="E258" s="6">
        <v>100</v>
      </c>
      <c r="F258" s="6">
        <v>109</v>
      </c>
      <c r="G258" s="6">
        <v>11</v>
      </c>
      <c r="H258" s="6">
        <v>5</v>
      </c>
      <c r="I258" s="6">
        <v>2.2000000000000002</v>
      </c>
      <c r="J258" s="6">
        <v>1</v>
      </c>
      <c r="K258" s="6">
        <v>0.4</v>
      </c>
      <c r="L258" s="6">
        <v>1</v>
      </c>
      <c r="M258" s="6">
        <v>0.4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120</v>
      </c>
      <c r="Y258" s="6">
        <v>54</v>
      </c>
      <c r="Z258" s="6">
        <v>15</v>
      </c>
      <c r="AA258" s="6">
        <v>7</v>
      </c>
      <c r="AB258" s="6">
        <v>0</v>
      </c>
      <c r="AC258" s="6">
        <v>0</v>
      </c>
      <c r="AD258" s="6">
        <v>85</v>
      </c>
      <c r="AE258" s="6">
        <v>38.6</v>
      </c>
      <c r="AF258" s="6">
        <v>151</v>
      </c>
      <c r="AG258" s="6">
        <v>69</v>
      </c>
      <c r="AH258" s="6">
        <v>209</v>
      </c>
      <c r="AI258" s="6">
        <v>95</v>
      </c>
      <c r="AJ258" s="6">
        <v>210</v>
      </c>
      <c r="AK258" s="6">
        <v>95</v>
      </c>
      <c r="AL258" s="6">
        <v>15</v>
      </c>
      <c r="AM258" s="6">
        <v>0.5</v>
      </c>
      <c r="AN258" s="6">
        <v>1</v>
      </c>
      <c r="AO258" s="6">
        <v>0</v>
      </c>
      <c r="AP258" s="6">
        <v>0</v>
      </c>
      <c r="AQ258" s="6">
        <v>2</v>
      </c>
    </row>
    <row r="259" spans="2:43" ht="72" x14ac:dyDescent="0.35">
      <c r="B259" s="6">
        <v>210</v>
      </c>
      <c r="C259" s="3" t="s">
        <v>323</v>
      </c>
      <c r="D259" s="6">
        <v>256</v>
      </c>
      <c r="E259" s="6">
        <v>111</v>
      </c>
      <c r="F259" s="6">
        <v>125</v>
      </c>
      <c r="G259" s="6">
        <v>20</v>
      </c>
      <c r="H259" s="6">
        <v>5</v>
      </c>
      <c r="I259" s="6">
        <v>1.9</v>
      </c>
      <c r="J259" s="6">
        <v>1</v>
      </c>
      <c r="K259" s="6">
        <v>0.03</v>
      </c>
      <c r="L259" s="6">
        <v>2</v>
      </c>
      <c r="M259" s="6">
        <v>7.0000000000000007E-2</v>
      </c>
      <c r="N259" s="6">
        <v>1</v>
      </c>
      <c r="O259" s="6">
        <v>0.03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145</v>
      </c>
      <c r="Y259" s="6">
        <v>56</v>
      </c>
      <c r="Z259" s="6">
        <v>76</v>
      </c>
      <c r="AA259" s="6">
        <v>29</v>
      </c>
      <c r="AB259" s="6">
        <v>29</v>
      </c>
      <c r="AC259" s="6">
        <v>11</v>
      </c>
      <c r="AD259" s="6">
        <v>90</v>
      </c>
      <c r="AE259" s="6">
        <v>35</v>
      </c>
      <c r="AF259" s="6">
        <v>210</v>
      </c>
      <c r="AG259" s="6">
        <v>82</v>
      </c>
      <c r="AH259" s="6">
        <v>243</v>
      </c>
      <c r="AI259" s="6">
        <v>95</v>
      </c>
      <c r="AJ259" s="6">
        <v>248</v>
      </c>
      <c r="AK259" s="6">
        <v>97</v>
      </c>
      <c r="AL259" s="6">
        <v>7</v>
      </c>
      <c r="AM259" s="6">
        <v>0</v>
      </c>
      <c r="AN259" s="6">
        <v>0</v>
      </c>
      <c r="AO259" s="6">
        <v>0</v>
      </c>
      <c r="AP259" s="6">
        <v>0</v>
      </c>
      <c r="AQ259" s="6">
        <v>4</v>
      </c>
    </row>
    <row r="260" spans="2:43" ht="72" x14ac:dyDescent="0.35">
      <c r="B260" s="6">
        <v>211</v>
      </c>
      <c r="C260" s="3" t="s">
        <v>324</v>
      </c>
      <c r="D260" s="22">
        <v>129</v>
      </c>
      <c r="E260" s="22">
        <v>60</v>
      </c>
      <c r="F260" s="22">
        <v>65</v>
      </c>
      <c r="G260" s="22">
        <v>4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7</v>
      </c>
      <c r="Y260" s="47">
        <v>5</v>
      </c>
      <c r="Z260" s="22">
        <v>15</v>
      </c>
      <c r="AA260" s="48">
        <v>11.6</v>
      </c>
      <c r="AB260" s="22">
        <v>0</v>
      </c>
      <c r="AC260" s="22">
        <v>0</v>
      </c>
      <c r="AD260" s="22">
        <v>15</v>
      </c>
      <c r="AE260" s="48">
        <v>11.6</v>
      </c>
      <c r="AF260" s="22">
        <v>79</v>
      </c>
      <c r="AG260" s="22">
        <v>61</v>
      </c>
      <c r="AH260" s="22">
        <v>122</v>
      </c>
      <c r="AI260" s="47">
        <v>95</v>
      </c>
      <c r="AJ260" s="22">
        <v>124</v>
      </c>
      <c r="AK260" s="47">
        <v>96</v>
      </c>
      <c r="AL260" s="22">
        <v>5</v>
      </c>
      <c r="AM260" s="22">
        <v>1</v>
      </c>
      <c r="AN260" s="22">
        <v>0</v>
      </c>
      <c r="AO260" s="22">
        <v>0</v>
      </c>
      <c r="AP260" s="22">
        <v>0</v>
      </c>
      <c r="AQ260" s="22">
        <v>3</v>
      </c>
    </row>
    <row r="261" spans="2:43" ht="72" x14ac:dyDescent="0.35">
      <c r="B261" s="6">
        <v>212</v>
      </c>
      <c r="C261" s="3" t="s">
        <v>325</v>
      </c>
      <c r="D261" s="6">
        <v>133</v>
      </c>
      <c r="E261" s="6">
        <v>59</v>
      </c>
      <c r="F261" s="6">
        <v>65</v>
      </c>
      <c r="G261" s="6">
        <v>9</v>
      </c>
      <c r="H261" s="6">
        <v>5</v>
      </c>
      <c r="I261" s="6">
        <v>3.8</v>
      </c>
      <c r="J261" s="6">
        <v>0</v>
      </c>
      <c r="K261" s="6">
        <v>0</v>
      </c>
      <c r="L261" s="6">
        <v>1</v>
      </c>
      <c r="M261" s="6">
        <v>0.8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65</v>
      </c>
      <c r="Y261" s="6">
        <v>49</v>
      </c>
      <c r="Z261" s="6">
        <v>31</v>
      </c>
      <c r="AA261" s="6">
        <v>23</v>
      </c>
      <c r="AB261" s="6">
        <v>48</v>
      </c>
      <c r="AC261" s="6">
        <v>36</v>
      </c>
      <c r="AD261" s="6">
        <v>6</v>
      </c>
      <c r="AE261" s="6">
        <v>4.5</v>
      </c>
      <c r="AF261" s="6">
        <v>85</v>
      </c>
      <c r="AG261" s="6">
        <v>64</v>
      </c>
      <c r="AH261" s="6">
        <v>122</v>
      </c>
      <c r="AI261" s="6">
        <v>92</v>
      </c>
      <c r="AJ261" s="6">
        <v>124</v>
      </c>
      <c r="AK261" s="6">
        <v>93</v>
      </c>
      <c r="AL261" s="6">
        <v>22</v>
      </c>
      <c r="AM261" s="6">
        <v>0.5</v>
      </c>
      <c r="AN261" s="6">
        <v>1</v>
      </c>
      <c r="AO261" s="6">
        <v>0</v>
      </c>
      <c r="AP261" s="6">
        <v>0</v>
      </c>
      <c r="AQ261" s="6">
        <v>2</v>
      </c>
    </row>
    <row r="262" spans="2:43" x14ac:dyDescent="0.35">
      <c r="B262" s="96" t="s">
        <v>46</v>
      </c>
      <c r="C262" s="97"/>
      <c r="D262" s="12">
        <f>SUM(D251:D261)</f>
        <v>4555</v>
      </c>
      <c r="E262" s="12">
        <f>SUM(E251:E261)</f>
        <v>2046</v>
      </c>
      <c r="F262" s="12">
        <f>SUM(F251:F261)</f>
        <v>2188</v>
      </c>
      <c r="G262" s="12">
        <f>SUM(G251:G261)</f>
        <v>321</v>
      </c>
      <c r="H262" s="12">
        <f>SUM(H251:H261)</f>
        <v>45</v>
      </c>
      <c r="I262" s="12">
        <v>1</v>
      </c>
      <c r="J262" s="12">
        <f>SUM(J251:J261)</f>
        <v>13</v>
      </c>
      <c r="K262" s="12">
        <v>0.3</v>
      </c>
      <c r="L262" s="12">
        <f>SUM(L251:L261)</f>
        <v>25</v>
      </c>
      <c r="M262" s="12">
        <v>0.5</v>
      </c>
      <c r="N262" s="12">
        <f>SUM(N251:N261)</f>
        <v>10</v>
      </c>
      <c r="O262" s="12">
        <v>0.2</v>
      </c>
      <c r="P262" s="12">
        <f>SUM(P251:P261)</f>
        <v>0</v>
      </c>
      <c r="Q262" s="12">
        <v>0</v>
      </c>
      <c r="R262" s="12">
        <f>SUM(R251:R261)</f>
        <v>0</v>
      </c>
      <c r="S262" s="12">
        <v>0</v>
      </c>
      <c r="T262" s="12">
        <f>SUM(T251:T261)</f>
        <v>2</v>
      </c>
      <c r="U262" s="12">
        <v>0.04</v>
      </c>
      <c r="V262" s="12">
        <f>SUM(V251:V261)</f>
        <v>4</v>
      </c>
      <c r="W262" s="12">
        <v>0.08</v>
      </c>
      <c r="X262" s="12">
        <f>SUM(X251:X261)</f>
        <v>935</v>
      </c>
      <c r="Y262" s="12">
        <v>21</v>
      </c>
      <c r="Z262" s="12">
        <f>SUM(Z251:Z261)</f>
        <v>279</v>
      </c>
      <c r="AA262" s="12">
        <v>6</v>
      </c>
      <c r="AB262" s="12">
        <f>SUM(AB251:AB261)</f>
        <v>107</v>
      </c>
      <c r="AC262" s="12">
        <v>2.2999999999999998</v>
      </c>
      <c r="AD262" s="12">
        <f>SUM(AD251:AD261)</f>
        <v>981</v>
      </c>
      <c r="AE262" s="12">
        <v>22</v>
      </c>
      <c r="AF262" s="12">
        <f>SUM(AF251:AF261)</f>
        <v>3432</v>
      </c>
      <c r="AG262" s="12">
        <v>75</v>
      </c>
      <c r="AH262" s="12">
        <f>SUM(AH251:AH261)</f>
        <v>4344</v>
      </c>
      <c r="AI262" s="12">
        <v>95</v>
      </c>
      <c r="AJ262" s="12">
        <f>SUM(AJ251:AJ261)</f>
        <v>4145</v>
      </c>
      <c r="AK262" s="12">
        <v>91</v>
      </c>
      <c r="AL262" s="49">
        <f>SUM(AL251:AL261)</f>
        <v>140</v>
      </c>
      <c r="AM262" s="12">
        <f>SUM(AM251:AM261)</f>
        <v>9.5</v>
      </c>
      <c r="AN262" s="12">
        <f>SUM(AN251:AN261)</f>
        <v>10</v>
      </c>
      <c r="AO262" s="12">
        <v>0</v>
      </c>
      <c r="AP262" s="12">
        <v>0</v>
      </c>
      <c r="AQ262" s="12">
        <f>SUM(AQ251:AQ261)</f>
        <v>57</v>
      </c>
    </row>
    <row r="263" spans="2:43" x14ac:dyDescent="0.35">
      <c r="B263" s="98" t="s">
        <v>326</v>
      </c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100"/>
    </row>
    <row r="264" spans="2:43" ht="72" x14ac:dyDescent="0.35">
      <c r="B264" s="6">
        <v>213</v>
      </c>
      <c r="C264" s="3" t="s">
        <v>327</v>
      </c>
      <c r="D264" s="17">
        <v>1373</v>
      </c>
      <c r="E264" s="17">
        <v>644</v>
      </c>
      <c r="F264" s="17">
        <v>629</v>
      </c>
      <c r="G264" s="17">
        <v>100</v>
      </c>
      <c r="H264" s="6">
        <v>1</v>
      </c>
      <c r="I264" s="17">
        <v>7.0000000000000007E-2</v>
      </c>
      <c r="J264" s="17">
        <v>0</v>
      </c>
      <c r="K264" s="6">
        <v>0</v>
      </c>
      <c r="L264" s="6">
        <v>12</v>
      </c>
      <c r="M264" s="6">
        <v>0.88</v>
      </c>
      <c r="N264" s="6">
        <v>0</v>
      </c>
      <c r="O264" s="6">
        <v>0</v>
      </c>
      <c r="P264" s="6">
        <v>1</v>
      </c>
      <c r="Q264" s="6">
        <v>7.0000000000000007E-2</v>
      </c>
      <c r="R264" s="6">
        <v>0</v>
      </c>
      <c r="S264" s="6">
        <v>0</v>
      </c>
      <c r="T264" s="15">
        <v>4</v>
      </c>
      <c r="U264" s="6">
        <v>0.28999999999999998</v>
      </c>
      <c r="V264" s="6">
        <v>1</v>
      </c>
      <c r="W264" s="6">
        <v>7.0000000000000007E-2</v>
      </c>
      <c r="X264" s="6">
        <v>112</v>
      </c>
      <c r="Y264" s="6" t="s">
        <v>328</v>
      </c>
      <c r="Z264" s="6">
        <v>26</v>
      </c>
      <c r="AA264" s="6">
        <v>1.9</v>
      </c>
      <c r="AB264" s="6">
        <v>1</v>
      </c>
      <c r="AC264" s="6">
        <v>7.0000000000000007E-2</v>
      </c>
      <c r="AD264" s="6">
        <v>98</v>
      </c>
      <c r="AE264" s="6">
        <v>7.15</v>
      </c>
      <c r="AF264" s="6">
        <v>874</v>
      </c>
      <c r="AG264" s="6">
        <v>63.8</v>
      </c>
      <c r="AH264" s="6">
        <v>644</v>
      </c>
      <c r="AI264" s="6">
        <v>47.01</v>
      </c>
      <c r="AJ264" s="6">
        <v>1300</v>
      </c>
      <c r="AK264" s="6">
        <v>94.89</v>
      </c>
      <c r="AL264" s="13">
        <v>17</v>
      </c>
      <c r="AM264" s="6">
        <v>0</v>
      </c>
      <c r="AN264" s="6">
        <v>0</v>
      </c>
      <c r="AO264" s="6">
        <v>3</v>
      </c>
      <c r="AP264" s="6">
        <v>3</v>
      </c>
      <c r="AQ264" s="6">
        <v>12</v>
      </c>
    </row>
    <row r="265" spans="2:43" ht="72" x14ac:dyDescent="0.35">
      <c r="B265" s="6">
        <v>214</v>
      </c>
      <c r="C265" s="3" t="s">
        <v>49</v>
      </c>
      <c r="D265" s="17">
        <v>1035</v>
      </c>
      <c r="E265" s="17">
        <v>452</v>
      </c>
      <c r="F265" s="17">
        <v>540</v>
      </c>
      <c r="G265" s="17">
        <v>43</v>
      </c>
      <c r="H265" s="6">
        <v>2</v>
      </c>
      <c r="I265" s="17">
        <v>0.2</v>
      </c>
      <c r="J265" s="17">
        <v>2</v>
      </c>
      <c r="K265" s="6">
        <v>0.2</v>
      </c>
      <c r="L265" s="6">
        <v>2</v>
      </c>
      <c r="M265" s="6">
        <v>0.2</v>
      </c>
      <c r="N265" s="6">
        <v>2</v>
      </c>
      <c r="O265" s="6">
        <v>0.2</v>
      </c>
      <c r="P265" s="6">
        <v>0</v>
      </c>
      <c r="Q265" s="6">
        <v>0</v>
      </c>
      <c r="R265" s="6">
        <v>1</v>
      </c>
      <c r="S265" s="6">
        <v>0.1</v>
      </c>
      <c r="T265" s="15">
        <v>0</v>
      </c>
      <c r="U265" s="6">
        <v>0</v>
      </c>
      <c r="V265" s="6">
        <v>1</v>
      </c>
      <c r="W265" s="6">
        <v>0.1</v>
      </c>
      <c r="X265" s="6">
        <v>260</v>
      </c>
      <c r="Y265" s="6">
        <v>25</v>
      </c>
      <c r="Z265" s="6">
        <v>20</v>
      </c>
      <c r="AA265" s="6">
        <v>2</v>
      </c>
      <c r="AB265" s="6">
        <v>5</v>
      </c>
      <c r="AC265" s="6">
        <v>0.5</v>
      </c>
      <c r="AD265" s="6">
        <v>550</v>
      </c>
      <c r="AE265" s="6">
        <v>53</v>
      </c>
      <c r="AF265" s="6">
        <v>588</v>
      </c>
      <c r="AG265" s="6">
        <v>57</v>
      </c>
      <c r="AH265" s="6">
        <v>752</v>
      </c>
      <c r="AI265" s="6">
        <v>73</v>
      </c>
      <c r="AJ265" s="6">
        <v>1028</v>
      </c>
      <c r="AK265" s="6">
        <v>99</v>
      </c>
      <c r="AL265" s="13">
        <v>6</v>
      </c>
      <c r="AM265" s="6">
        <v>0</v>
      </c>
      <c r="AN265" s="6">
        <v>0</v>
      </c>
      <c r="AO265" s="6">
        <v>0</v>
      </c>
      <c r="AP265" s="6">
        <v>0</v>
      </c>
      <c r="AQ265" s="6">
        <v>7</v>
      </c>
    </row>
    <row r="266" spans="2:43" ht="72" x14ac:dyDescent="0.35">
      <c r="B266" s="6">
        <v>215</v>
      </c>
      <c r="C266" s="3" t="s">
        <v>329</v>
      </c>
      <c r="D266" s="17">
        <v>367</v>
      </c>
      <c r="E266" s="17">
        <v>153</v>
      </c>
      <c r="F266" s="6">
        <v>202</v>
      </c>
      <c r="G266" s="6">
        <v>12</v>
      </c>
      <c r="H266" s="6">
        <v>3</v>
      </c>
      <c r="I266" s="6">
        <v>0.8</v>
      </c>
      <c r="J266" s="6">
        <v>3</v>
      </c>
      <c r="K266" s="6">
        <v>0.9</v>
      </c>
      <c r="L266" s="6">
        <v>0</v>
      </c>
      <c r="M266" s="6">
        <v>0</v>
      </c>
      <c r="N266" s="6">
        <v>2</v>
      </c>
      <c r="O266" s="6">
        <v>0.5</v>
      </c>
      <c r="P266" s="6">
        <v>0</v>
      </c>
      <c r="Q266" s="6">
        <v>0</v>
      </c>
      <c r="R266" s="6">
        <v>3</v>
      </c>
      <c r="S266" s="6">
        <v>0.9</v>
      </c>
      <c r="T266" s="15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10</v>
      </c>
      <c r="AA266" s="6">
        <v>3</v>
      </c>
      <c r="AB266" s="6">
        <v>0</v>
      </c>
      <c r="AC266" s="6">
        <v>0</v>
      </c>
      <c r="AD266" s="6">
        <v>0</v>
      </c>
      <c r="AE266" s="6">
        <v>0</v>
      </c>
      <c r="AF266" s="6">
        <v>280</v>
      </c>
      <c r="AG266" s="6">
        <v>36</v>
      </c>
      <c r="AH266" s="6">
        <v>244</v>
      </c>
      <c r="AI266" s="6">
        <v>67</v>
      </c>
      <c r="AJ266" s="6">
        <v>366</v>
      </c>
      <c r="AK266" s="6">
        <v>100</v>
      </c>
      <c r="AL266" s="6">
        <v>4</v>
      </c>
      <c r="AM266" s="6">
        <v>0</v>
      </c>
      <c r="AN266" s="6">
        <v>0</v>
      </c>
      <c r="AO266" s="6">
        <v>1</v>
      </c>
      <c r="AP266" s="6">
        <v>1</v>
      </c>
      <c r="AQ266" s="6">
        <v>3</v>
      </c>
    </row>
    <row r="267" spans="2:43" ht="72" x14ac:dyDescent="0.35">
      <c r="B267" s="6">
        <v>216</v>
      </c>
      <c r="C267" s="3" t="s">
        <v>330</v>
      </c>
      <c r="D267" s="17">
        <v>556</v>
      </c>
      <c r="E267" s="17">
        <v>237</v>
      </c>
      <c r="F267" s="6">
        <v>297</v>
      </c>
      <c r="G267" s="6">
        <v>22</v>
      </c>
      <c r="H267" s="6">
        <v>9</v>
      </c>
      <c r="I267" s="6">
        <v>2</v>
      </c>
      <c r="J267" s="6">
        <v>6</v>
      </c>
      <c r="K267" s="6">
        <v>1</v>
      </c>
      <c r="L267" s="6">
        <v>0</v>
      </c>
      <c r="M267" s="6">
        <v>0</v>
      </c>
      <c r="N267" s="6">
        <v>3</v>
      </c>
      <c r="O267" s="6">
        <v>0.5</v>
      </c>
      <c r="P267" s="6">
        <v>2</v>
      </c>
      <c r="Q267" s="6">
        <v>0.3</v>
      </c>
      <c r="R267" s="6">
        <v>1</v>
      </c>
      <c r="S267" s="6">
        <v>0.2</v>
      </c>
      <c r="T267" s="15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10</v>
      </c>
      <c r="AA267" s="6">
        <v>0.5</v>
      </c>
      <c r="AB267" s="6">
        <v>0</v>
      </c>
      <c r="AC267" s="6">
        <v>0</v>
      </c>
      <c r="AD267" s="6">
        <v>184</v>
      </c>
      <c r="AE267" s="6">
        <v>33</v>
      </c>
      <c r="AF267" s="6">
        <v>341</v>
      </c>
      <c r="AG267" s="6">
        <v>60</v>
      </c>
      <c r="AH267" s="6">
        <v>402</v>
      </c>
      <c r="AI267" s="6">
        <v>71</v>
      </c>
      <c r="AJ267" s="6">
        <v>556</v>
      </c>
      <c r="AK267" s="6">
        <v>100</v>
      </c>
      <c r="AL267" s="6">
        <v>3</v>
      </c>
      <c r="AM267" s="6">
        <v>0</v>
      </c>
      <c r="AN267" s="6">
        <v>0</v>
      </c>
      <c r="AO267" s="6">
        <v>0</v>
      </c>
      <c r="AP267" s="6">
        <v>0</v>
      </c>
      <c r="AQ267" s="6">
        <v>14</v>
      </c>
    </row>
    <row r="268" spans="2:43" ht="72" x14ac:dyDescent="0.35">
      <c r="B268" s="6">
        <v>217</v>
      </c>
      <c r="C268" s="3" t="s">
        <v>331</v>
      </c>
      <c r="D268" s="17">
        <v>436</v>
      </c>
      <c r="E268" s="17">
        <v>208</v>
      </c>
      <c r="F268" s="17">
        <v>203</v>
      </c>
      <c r="G268" s="17">
        <v>25</v>
      </c>
      <c r="H268" s="6">
        <v>2</v>
      </c>
      <c r="I268" s="17">
        <v>0.4</v>
      </c>
      <c r="J268" s="17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15">
        <v>0</v>
      </c>
      <c r="U268" s="6">
        <v>0</v>
      </c>
      <c r="V268" s="6">
        <v>0</v>
      </c>
      <c r="W268" s="6">
        <v>0</v>
      </c>
      <c r="X268" s="6">
        <v>20</v>
      </c>
      <c r="Y268" s="6">
        <v>4.5</v>
      </c>
      <c r="Z268" s="6">
        <v>25</v>
      </c>
      <c r="AA268" s="6">
        <v>5.7</v>
      </c>
      <c r="AB268" s="6">
        <v>0</v>
      </c>
      <c r="AC268" s="6">
        <v>0</v>
      </c>
      <c r="AD268" s="6">
        <v>393</v>
      </c>
      <c r="AE268" s="6">
        <v>89</v>
      </c>
      <c r="AF268" s="6">
        <v>300</v>
      </c>
      <c r="AG268" s="6">
        <v>68</v>
      </c>
      <c r="AH268" s="6">
        <v>190</v>
      </c>
      <c r="AI268" s="6">
        <v>43</v>
      </c>
      <c r="AJ268" s="6">
        <v>438</v>
      </c>
      <c r="AK268" s="6">
        <v>100</v>
      </c>
      <c r="AL268" s="13">
        <v>3</v>
      </c>
      <c r="AM268" s="6">
        <v>0</v>
      </c>
      <c r="AN268" s="6">
        <v>0</v>
      </c>
      <c r="AO268" s="6">
        <v>1</v>
      </c>
      <c r="AP268" s="6">
        <v>1</v>
      </c>
      <c r="AQ268" s="6">
        <v>1</v>
      </c>
    </row>
    <row r="269" spans="2:43" ht="72" x14ac:dyDescent="0.35">
      <c r="B269" s="6">
        <v>218</v>
      </c>
      <c r="C269" s="3" t="s">
        <v>332</v>
      </c>
      <c r="D269" s="17">
        <v>413</v>
      </c>
      <c r="E269" s="17">
        <v>200</v>
      </c>
      <c r="F269" s="17">
        <v>180</v>
      </c>
      <c r="G269" s="17">
        <v>33</v>
      </c>
      <c r="H269" s="6">
        <v>2</v>
      </c>
      <c r="I269" s="17">
        <v>0.5</v>
      </c>
      <c r="J269" s="17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15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15</v>
      </c>
      <c r="AC269" s="6">
        <v>4</v>
      </c>
      <c r="AD269" s="6">
        <v>125</v>
      </c>
      <c r="AE269" s="6">
        <v>30</v>
      </c>
      <c r="AF269" s="6">
        <v>345</v>
      </c>
      <c r="AG269" s="6">
        <v>82</v>
      </c>
      <c r="AH269" s="6">
        <v>200</v>
      </c>
      <c r="AI269" s="6">
        <v>48</v>
      </c>
      <c r="AJ269" s="6">
        <v>413</v>
      </c>
      <c r="AK269" s="6">
        <v>100</v>
      </c>
      <c r="AL269" s="13">
        <v>3</v>
      </c>
      <c r="AM269" s="6">
        <v>0</v>
      </c>
      <c r="AN269" s="6">
        <v>0</v>
      </c>
      <c r="AO269" s="6">
        <v>1</v>
      </c>
      <c r="AP269" s="6">
        <v>1</v>
      </c>
      <c r="AQ269" s="6">
        <v>5</v>
      </c>
    </row>
    <row r="270" spans="2:43" ht="72" x14ac:dyDescent="0.35">
      <c r="B270" s="6">
        <v>219</v>
      </c>
      <c r="C270" s="3" t="s">
        <v>51</v>
      </c>
      <c r="D270" s="17">
        <v>1398</v>
      </c>
      <c r="E270" s="17">
        <v>590</v>
      </c>
      <c r="F270" s="17">
        <v>716</v>
      </c>
      <c r="G270" s="17">
        <v>92</v>
      </c>
      <c r="H270" s="6">
        <v>1</v>
      </c>
      <c r="I270" s="17">
        <v>0</v>
      </c>
      <c r="J270" s="17">
        <v>0</v>
      </c>
      <c r="K270" s="6">
        <v>0</v>
      </c>
      <c r="L270" s="6">
        <v>0</v>
      </c>
      <c r="M270" s="6">
        <v>0</v>
      </c>
      <c r="N270" s="6">
        <v>2</v>
      </c>
      <c r="O270" s="6">
        <v>0.01</v>
      </c>
      <c r="P270" s="6">
        <v>0</v>
      </c>
      <c r="Q270" s="6">
        <v>0</v>
      </c>
      <c r="R270" s="6">
        <v>3</v>
      </c>
      <c r="S270" s="6">
        <v>2E-3</v>
      </c>
      <c r="T270" s="15">
        <v>0</v>
      </c>
      <c r="U270" s="6">
        <v>0</v>
      </c>
      <c r="V270" s="6">
        <v>0</v>
      </c>
      <c r="W270" s="6">
        <v>0</v>
      </c>
      <c r="X270" s="6">
        <v>1239</v>
      </c>
      <c r="Y270" s="6">
        <v>88</v>
      </c>
      <c r="Z270" s="6">
        <v>42</v>
      </c>
      <c r="AA270" s="6">
        <v>2</v>
      </c>
      <c r="AB270" s="6">
        <v>0</v>
      </c>
      <c r="AC270" s="6">
        <v>0</v>
      </c>
      <c r="AD270" s="6">
        <v>0</v>
      </c>
      <c r="AE270" s="6">
        <v>0</v>
      </c>
      <c r="AF270" s="6">
        <v>207</v>
      </c>
      <c r="AG270" s="6">
        <v>15</v>
      </c>
      <c r="AH270" s="6">
        <v>1366</v>
      </c>
      <c r="AI270" s="6">
        <v>97</v>
      </c>
      <c r="AJ270" s="6">
        <v>1356</v>
      </c>
      <c r="AK270" s="6">
        <v>97</v>
      </c>
      <c r="AL270" s="13">
        <v>1</v>
      </c>
      <c r="AM270" s="6">
        <v>0</v>
      </c>
      <c r="AN270" s="6">
        <v>0</v>
      </c>
      <c r="AO270" s="6">
        <v>2</v>
      </c>
      <c r="AP270" s="6">
        <v>1</v>
      </c>
      <c r="AQ270" s="6">
        <v>20</v>
      </c>
    </row>
    <row r="271" spans="2:43" ht="72" x14ac:dyDescent="0.35">
      <c r="B271" s="6">
        <v>220</v>
      </c>
      <c r="C271" s="3" t="s">
        <v>333</v>
      </c>
      <c r="D271" s="17">
        <v>186</v>
      </c>
      <c r="E271" s="17">
        <v>82</v>
      </c>
      <c r="F271" s="6">
        <v>97</v>
      </c>
      <c r="G271" s="6">
        <v>7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15">
        <v>0</v>
      </c>
      <c r="U271" s="6">
        <v>0</v>
      </c>
      <c r="V271" s="6">
        <v>0</v>
      </c>
      <c r="W271" s="6">
        <v>0</v>
      </c>
      <c r="X271" s="6">
        <v>38</v>
      </c>
      <c r="Y271" s="19">
        <v>0.2</v>
      </c>
      <c r="Z271" s="6">
        <v>25</v>
      </c>
      <c r="AA271" s="19">
        <v>0.13</v>
      </c>
      <c r="AB271" s="6">
        <v>0</v>
      </c>
      <c r="AC271" s="6">
        <v>0</v>
      </c>
      <c r="AD271" s="6">
        <v>0</v>
      </c>
      <c r="AE271" s="6">
        <v>0</v>
      </c>
      <c r="AF271" s="6">
        <v>160</v>
      </c>
      <c r="AG271" s="6">
        <v>84</v>
      </c>
      <c r="AH271" s="6">
        <v>185</v>
      </c>
      <c r="AI271" s="6">
        <v>100</v>
      </c>
      <c r="AJ271" s="6">
        <v>185</v>
      </c>
      <c r="AK271" s="6">
        <v>100</v>
      </c>
      <c r="AL271" s="6">
        <v>2</v>
      </c>
      <c r="AM271" s="6">
        <v>0</v>
      </c>
      <c r="AN271" s="6">
        <v>0</v>
      </c>
      <c r="AO271" s="6">
        <v>1</v>
      </c>
      <c r="AP271" s="6">
        <v>1</v>
      </c>
      <c r="AQ271" s="6">
        <v>3</v>
      </c>
    </row>
    <row r="272" spans="2:43" ht="72" x14ac:dyDescent="0.35">
      <c r="B272" s="6">
        <v>221</v>
      </c>
      <c r="C272" s="3" t="s">
        <v>334</v>
      </c>
      <c r="D272" s="17">
        <v>901</v>
      </c>
      <c r="E272" s="17">
        <v>409</v>
      </c>
      <c r="F272" s="17">
        <v>449</v>
      </c>
      <c r="G272" s="17">
        <v>43</v>
      </c>
      <c r="H272" s="6">
        <v>3</v>
      </c>
      <c r="I272" s="17">
        <v>0.3</v>
      </c>
      <c r="J272" s="17">
        <v>1</v>
      </c>
      <c r="K272" s="6">
        <v>0.1</v>
      </c>
      <c r="L272" s="6">
        <v>0</v>
      </c>
      <c r="M272" s="6">
        <v>0</v>
      </c>
      <c r="N272" s="6">
        <v>1</v>
      </c>
      <c r="O272" s="6">
        <v>0.1</v>
      </c>
      <c r="P272" s="6">
        <v>0</v>
      </c>
      <c r="Q272" s="6">
        <v>0</v>
      </c>
      <c r="R272" s="6">
        <v>0</v>
      </c>
      <c r="S272" s="6">
        <v>0</v>
      </c>
      <c r="T272" s="15">
        <v>0</v>
      </c>
      <c r="U272" s="6">
        <v>0</v>
      </c>
      <c r="V272" s="6">
        <v>1</v>
      </c>
      <c r="W272" s="6">
        <v>0.1</v>
      </c>
      <c r="X272" s="6">
        <v>0</v>
      </c>
      <c r="Y272" s="6">
        <v>0</v>
      </c>
      <c r="Z272" s="6">
        <v>0</v>
      </c>
      <c r="AA272" s="6">
        <v>30</v>
      </c>
      <c r="AB272" s="6">
        <v>3</v>
      </c>
      <c r="AC272" s="6">
        <v>0</v>
      </c>
      <c r="AD272" s="6">
        <v>0</v>
      </c>
      <c r="AE272" s="6">
        <v>0</v>
      </c>
      <c r="AF272" s="6">
        <v>607</v>
      </c>
      <c r="AG272" s="6">
        <v>68</v>
      </c>
      <c r="AH272" s="6">
        <v>880</v>
      </c>
      <c r="AI272" s="6">
        <v>99</v>
      </c>
      <c r="AJ272" s="6">
        <v>899</v>
      </c>
      <c r="AK272" s="6">
        <v>100</v>
      </c>
      <c r="AL272" s="13">
        <v>2</v>
      </c>
      <c r="AM272" s="6">
        <v>0</v>
      </c>
      <c r="AN272" s="6">
        <v>0</v>
      </c>
      <c r="AO272" s="6">
        <v>2</v>
      </c>
      <c r="AP272" s="6">
        <v>1</v>
      </c>
      <c r="AQ272" s="6">
        <v>15</v>
      </c>
    </row>
    <row r="273" spans="2:43" ht="72" x14ac:dyDescent="0.35">
      <c r="B273" s="6">
        <v>222</v>
      </c>
      <c r="C273" s="3" t="s">
        <v>53</v>
      </c>
      <c r="D273" s="17">
        <v>700</v>
      </c>
      <c r="E273" s="17">
        <v>340</v>
      </c>
      <c r="F273" s="6">
        <v>325</v>
      </c>
      <c r="G273" s="6">
        <v>35</v>
      </c>
      <c r="H273" s="6">
        <v>2</v>
      </c>
      <c r="I273" s="6">
        <v>0.3</v>
      </c>
      <c r="J273" s="6">
        <v>1</v>
      </c>
      <c r="K273" s="6">
        <v>0.1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15">
        <v>0</v>
      </c>
      <c r="U273" s="6">
        <v>0</v>
      </c>
      <c r="V273" s="6">
        <v>0</v>
      </c>
      <c r="W273" s="6">
        <v>0</v>
      </c>
      <c r="X273" s="6">
        <v>320</v>
      </c>
      <c r="Y273" s="6">
        <v>45.5</v>
      </c>
      <c r="Z273" s="6">
        <v>12</v>
      </c>
      <c r="AA273" s="6">
        <v>1.7</v>
      </c>
      <c r="AB273" s="6">
        <v>0</v>
      </c>
      <c r="AC273" s="6">
        <v>0</v>
      </c>
      <c r="AD273" s="6">
        <v>450</v>
      </c>
      <c r="AE273" s="6">
        <v>64</v>
      </c>
      <c r="AF273" s="6">
        <v>366</v>
      </c>
      <c r="AG273" s="6">
        <v>52</v>
      </c>
      <c r="AH273" s="6">
        <v>304</v>
      </c>
      <c r="AI273" s="6">
        <v>43</v>
      </c>
      <c r="AJ273" s="6">
        <v>643</v>
      </c>
      <c r="AK273" s="6">
        <v>91</v>
      </c>
      <c r="AL273" s="6">
        <v>7</v>
      </c>
      <c r="AM273" s="6">
        <v>0</v>
      </c>
      <c r="AN273" s="6">
        <v>0</v>
      </c>
      <c r="AO273" s="6">
        <v>1</v>
      </c>
      <c r="AP273" s="6">
        <v>1</v>
      </c>
      <c r="AQ273" s="6">
        <v>5</v>
      </c>
    </row>
    <row r="274" spans="2:43" ht="72" x14ac:dyDescent="0.35">
      <c r="B274" s="6">
        <v>223</v>
      </c>
      <c r="C274" s="3" t="s">
        <v>335</v>
      </c>
      <c r="D274" s="17">
        <v>434</v>
      </c>
      <c r="E274" s="17">
        <v>188</v>
      </c>
      <c r="F274" s="6">
        <v>223</v>
      </c>
      <c r="G274" s="6">
        <v>23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15">
        <v>0</v>
      </c>
      <c r="U274" s="6">
        <v>0</v>
      </c>
      <c r="V274" s="6">
        <v>0</v>
      </c>
      <c r="W274" s="6">
        <v>0</v>
      </c>
      <c r="X274" s="6">
        <v>380</v>
      </c>
      <c r="Y274" s="6">
        <v>87</v>
      </c>
      <c r="Z274" s="6">
        <v>33</v>
      </c>
      <c r="AA274" s="6">
        <v>8</v>
      </c>
      <c r="AB274" s="6">
        <v>0</v>
      </c>
      <c r="AC274" s="6">
        <v>0</v>
      </c>
      <c r="AD274" s="6">
        <v>25</v>
      </c>
      <c r="AE274" s="6">
        <v>6</v>
      </c>
      <c r="AF274" s="6">
        <v>309</v>
      </c>
      <c r="AG274" s="6">
        <v>71</v>
      </c>
      <c r="AH274" s="6">
        <v>411</v>
      </c>
      <c r="AI274" s="6">
        <v>95</v>
      </c>
      <c r="AJ274" s="6">
        <v>434</v>
      </c>
      <c r="AK274" s="6">
        <v>100</v>
      </c>
      <c r="AL274" s="6">
        <v>4</v>
      </c>
      <c r="AM274" s="6">
        <v>0</v>
      </c>
      <c r="AN274" s="6">
        <v>0</v>
      </c>
      <c r="AO274" s="6">
        <v>1</v>
      </c>
      <c r="AP274" s="6">
        <v>1</v>
      </c>
      <c r="AQ274" s="6">
        <v>11</v>
      </c>
    </row>
    <row r="275" spans="2:43" ht="72" x14ac:dyDescent="0.35">
      <c r="B275" s="6">
        <v>224</v>
      </c>
      <c r="C275" s="3" t="s">
        <v>336</v>
      </c>
      <c r="D275" s="6">
        <v>244</v>
      </c>
      <c r="E275" s="6">
        <v>116</v>
      </c>
      <c r="F275" s="6">
        <v>122</v>
      </c>
      <c r="G275" s="6">
        <v>6</v>
      </c>
      <c r="H275" s="6">
        <v>1</v>
      </c>
      <c r="I275" s="6">
        <v>0.4</v>
      </c>
      <c r="J275" s="6">
        <v>1</v>
      </c>
      <c r="K275" s="6">
        <v>0.4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15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25</v>
      </c>
      <c r="AA275" s="6">
        <v>10</v>
      </c>
      <c r="AB275" s="6">
        <v>0</v>
      </c>
      <c r="AC275" s="6">
        <v>0</v>
      </c>
      <c r="AD275" s="6">
        <v>15</v>
      </c>
      <c r="AE275" s="6">
        <v>6</v>
      </c>
      <c r="AF275" s="6">
        <v>186</v>
      </c>
      <c r="AG275" s="6">
        <v>77</v>
      </c>
      <c r="AH275" s="6">
        <v>243</v>
      </c>
      <c r="AI275" s="6">
        <v>100</v>
      </c>
      <c r="AJ275" s="6">
        <v>128</v>
      </c>
      <c r="AK275" s="6">
        <v>53</v>
      </c>
      <c r="AL275" s="13">
        <v>4</v>
      </c>
      <c r="AM275" s="6">
        <v>0</v>
      </c>
      <c r="AN275" s="6">
        <v>0</v>
      </c>
      <c r="AO275" s="6">
        <v>0</v>
      </c>
      <c r="AP275" s="6">
        <v>0</v>
      </c>
      <c r="AQ275" s="6">
        <v>13</v>
      </c>
    </row>
    <row r="276" spans="2:43" ht="72" x14ac:dyDescent="0.35">
      <c r="B276" s="6">
        <v>225</v>
      </c>
      <c r="C276" s="3" t="s">
        <v>337</v>
      </c>
      <c r="D276" s="17">
        <v>683</v>
      </c>
      <c r="E276" s="17">
        <v>296</v>
      </c>
      <c r="F276" s="6">
        <v>345</v>
      </c>
      <c r="G276" s="6">
        <v>42</v>
      </c>
      <c r="H276" s="6">
        <v>1</v>
      </c>
      <c r="I276" s="6">
        <v>0</v>
      </c>
      <c r="J276" s="6">
        <v>1</v>
      </c>
      <c r="K276" s="6">
        <v>0.1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15">
        <v>1</v>
      </c>
      <c r="U276" s="6">
        <v>6.8</v>
      </c>
      <c r="V276" s="6">
        <v>0</v>
      </c>
      <c r="W276" s="6">
        <v>0</v>
      </c>
      <c r="X276" s="6">
        <v>240</v>
      </c>
      <c r="Y276" s="6">
        <v>35</v>
      </c>
      <c r="Z276" s="6">
        <v>22</v>
      </c>
      <c r="AA276" s="6">
        <v>3.2</v>
      </c>
      <c r="AB276" s="6">
        <v>6</v>
      </c>
      <c r="AC276" s="6">
        <v>0.8</v>
      </c>
      <c r="AD276" s="6">
        <v>95</v>
      </c>
      <c r="AE276" s="6">
        <v>14</v>
      </c>
      <c r="AF276" s="6">
        <v>530</v>
      </c>
      <c r="AG276" s="6">
        <v>49</v>
      </c>
      <c r="AH276" s="6">
        <v>520</v>
      </c>
      <c r="AI276" s="6">
        <v>76</v>
      </c>
      <c r="AJ276" s="6">
        <v>280</v>
      </c>
      <c r="AK276" s="6">
        <v>41</v>
      </c>
      <c r="AL276" s="6">
        <v>3</v>
      </c>
      <c r="AM276" s="6">
        <v>0</v>
      </c>
      <c r="AN276" s="6">
        <v>0</v>
      </c>
      <c r="AO276" s="6">
        <v>1</v>
      </c>
      <c r="AP276" s="6">
        <v>1</v>
      </c>
      <c r="AQ276" s="6">
        <v>14</v>
      </c>
    </row>
    <row r="277" spans="2:43" ht="72" x14ac:dyDescent="0.35">
      <c r="B277" s="6">
        <v>226</v>
      </c>
      <c r="C277" s="3" t="s">
        <v>338</v>
      </c>
      <c r="D277" s="17">
        <v>263</v>
      </c>
      <c r="E277" s="17">
        <v>110</v>
      </c>
      <c r="F277" s="17">
        <v>129</v>
      </c>
      <c r="G277" s="17">
        <v>24</v>
      </c>
      <c r="H277" s="6">
        <v>0</v>
      </c>
      <c r="I277" s="17">
        <v>0</v>
      </c>
      <c r="J277" s="17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15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10</v>
      </c>
      <c r="AA277" s="6">
        <v>3.7</v>
      </c>
      <c r="AB277" s="6">
        <v>0</v>
      </c>
      <c r="AC277" s="6">
        <v>0</v>
      </c>
      <c r="AD277" s="6">
        <v>45</v>
      </c>
      <c r="AE277" s="6">
        <v>17</v>
      </c>
      <c r="AF277" s="6">
        <v>240</v>
      </c>
      <c r="AG277" s="6">
        <v>90</v>
      </c>
      <c r="AH277" s="6">
        <v>110</v>
      </c>
      <c r="AI277" s="6">
        <v>45</v>
      </c>
      <c r="AJ277" s="6">
        <v>260</v>
      </c>
      <c r="AK277" s="6">
        <v>98</v>
      </c>
      <c r="AL277" s="13">
        <v>3</v>
      </c>
      <c r="AM277" s="6">
        <v>0</v>
      </c>
      <c r="AN277" s="6">
        <v>0</v>
      </c>
      <c r="AO277" s="6">
        <v>1</v>
      </c>
      <c r="AP277" s="6">
        <v>1</v>
      </c>
      <c r="AQ277" s="6">
        <v>8</v>
      </c>
    </row>
    <row r="278" spans="2:43" ht="72" x14ac:dyDescent="0.35">
      <c r="B278" s="6">
        <v>227</v>
      </c>
      <c r="C278" s="3" t="s">
        <v>339</v>
      </c>
      <c r="D278" s="17">
        <v>393</v>
      </c>
      <c r="E278" s="17">
        <v>181</v>
      </c>
      <c r="F278" s="6">
        <v>190</v>
      </c>
      <c r="G278" s="6">
        <v>22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1</v>
      </c>
      <c r="S278" s="6">
        <v>0.3</v>
      </c>
      <c r="T278" s="15">
        <v>1</v>
      </c>
      <c r="U278" s="6">
        <v>0.3</v>
      </c>
      <c r="V278" s="6">
        <v>0</v>
      </c>
      <c r="W278" s="6">
        <v>0</v>
      </c>
      <c r="X278" s="6">
        <v>350</v>
      </c>
      <c r="Y278" s="6">
        <v>89</v>
      </c>
      <c r="Z278" s="6">
        <v>10</v>
      </c>
      <c r="AA278" s="6">
        <v>3</v>
      </c>
      <c r="AB278" s="6">
        <v>0</v>
      </c>
      <c r="AC278" s="6">
        <v>0</v>
      </c>
      <c r="AD278" s="6">
        <v>0</v>
      </c>
      <c r="AE278" s="6">
        <v>0</v>
      </c>
      <c r="AF278" s="6">
        <v>287</v>
      </c>
      <c r="AG278" s="6">
        <v>73</v>
      </c>
      <c r="AH278" s="6">
        <v>304</v>
      </c>
      <c r="AI278" s="6">
        <v>77</v>
      </c>
      <c r="AJ278" s="6">
        <v>393</v>
      </c>
      <c r="AK278" s="6">
        <v>100</v>
      </c>
      <c r="AL278" s="6">
        <v>3</v>
      </c>
      <c r="AM278" s="6">
        <v>0</v>
      </c>
      <c r="AN278" s="6">
        <v>0</v>
      </c>
      <c r="AO278" s="6">
        <v>1</v>
      </c>
      <c r="AP278" s="6">
        <v>1</v>
      </c>
      <c r="AQ278" s="6">
        <v>5</v>
      </c>
    </row>
    <row r="279" spans="2:43" ht="72" x14ac:dyDescent="0.35">
      <c r="B279" s="6">
        <v>228</v>
      </c>
      <c r="C279" s="3" t="s">
        <v>340</v>
      </c>
      <c r="D279" s="17">
        <v>499</v>
      </c>
      <c r="E279" s="17">
        <v>221</v>
      </c>
      <c r="F279" s="6">
        <v>244</v>
      </c>
      <c r="G279" s="6">
        <v>34</v>
      </c>
      <c r="H279" s="6">
        <v>1</v>
      </c>
      <c r="I279" s="6">
        <v>0.2</v>
      </c>
      <c r="J279" s="6">
        <v>1</v>
      </c>
      <c r="K279" s="6">
        <v>0.2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1</v>
      </c>
      <c r="S279" s="6">
        <v>0.2</v>
      </c>
      <c r="T279" s="15">
        <v>1</v>
      </c>
      <c r="U279" s="6">
        <v>0.2</v>
      </c>
      <c r="V279" s="6">
        <v>0</v>
      </c>
      <c r="W279" s="6">
        <v>0</v>
      </c>
      <c r="X279" s="6">
        <v>359</v>
      </c>
      <c r="Y279" s="6">
        <v>70</v>
      </c>
      <c r="Z279" s="6">
        <v>20</v>
      </c>
      <c r="AA279" s="6">
        <v>4</v>
      </c>
      <c r="AB279" s="6">
        <v>0</v>
      </c>
      <c r="AC279" s="6">
        <v>0</v>
      </c>
      <c r="AD279" s="6">
        <v>0</v>
      </c>
      <c r="AE279" s="6">
        <v>0</v>
      </c>
      <c r="AF279" s="6">
        <v>351</v>
      </c>
      <c r="AG279" s="6">
        <v>70</v>
      </c>
      <c r="AH279" s="6">
        <v>455</v>
      </c>
      <c r="AI279" s="6">
        <v>89</v>
      </c>
      <c r="AJ279" s="6">
        <v>499</v>
      </c>
      <c r="AK279" s="6">
        <v>98</v>
      </c>
      <c r="AL279" s="6">
        <v>6</v>
      </c>
      <c r="AM279" s="6">
        <v>0</v>
      </c>
      <c r="AN279" s="6">
        <v>0</v>
      </c>
      <c r="AO279" s="6">
        <v>1</v>
      </c>
      <c r="AP279" s="6">
        <v>1</v>
      </c>
      <c r="AQ279" s="6">
        <v>8</v>
      </c>
    </row>
    <row r="280" spans="2:43" ht="72" x14ac:dyDescent="0.35">
      <c r="B280" s="6">
        <v>229</v>
      </c>
      <c r="C280" s="3" t="s">
        <v>341</v>
      </c>
      <c r="D280" s="6">
        <v>418</v>
      </c>
      <c r="E280" s="6">
        <v>210</v>
      </c>
      <c r="F280" s="6">
        <v>188</v>
      </c>
      <c r="G280" s="6">
        <v>20</v>
      </c>
      <c r="H280" s="6">
        <v>0</v>
      </c>
      <c r="I280" s="6">
        <v>0</v>
      </c>
      <c r="J280" s="6">
        <v>0</v>
      </c>
      <c r="K280" s="6">
        <v>0</v>
      </c>
      <c r="L280" s="6">
        <v>4</v>
      </c>
      <c r="M280" s="6">
        <v>0.9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20</v>
      </c>
      <c r="AA280" s="6">
        <v>4.7</v>
      </c>
      <c r="AB280" s="6">
        <v>0</v>
      </c>
      <c r="AC280" s="6">
        <v>0</v>
      </c>
      <c r="AD280" s="6">
        <v>0</v>
      </c>
      <c r="AE280" s="6">
        <v>0</v>
      </c>
      <c r="AF280" s="6">
        <v>317</v>
      </c>
      <c r="AG280" s="6">
        <v>74</v>
      </c>
      <c r="AH280" s="6">
        <v>211</v>
      </c>
      <c r="AI280" s="6">
        <v>49</v>
      </c>
      <c r="AJ280" s="6">
        <v>0</v>
      </c>
      <c r="AK280" s="6">
        <v>0</v>
      </c>
      <c r="AL280" s="6">
        <v>6</v>
      </c>
      <c r="AM280" s="6">
        <v>1</v>
      </c>
      <c r="AN280" s="6">
        <v>1</v>
      </c>
      <c r="AO280" s="6">
        <v>0</v>
      </c>
      <c r="AP280" s="6">
        <v>0</v>
      </c>
      <c r="AQ280" s="6">
        <v>8</v>
      </c>
    </row>
    <row r="281" spans="2:43" ht="72" x14ac:dyDescent="0.35">
      <c r="B281" s="6">
        <v>230</v>
      </c>
      <c r="C281" s="3" t="s">
        <v>342</v>
      </c>
      <c r="D281" s="17">
        <v>444</v>
      </c>
      <c r="E281" s="17">
        <v>224</v>
      </c>
      <c r="F281" s="6">
        <v>220</v>
      </c>
      <c r="G281" s="6">
        <v>0</v>
      </c>
      <c r="H281" s="6">
        <v>3</v>
      </c>
      <c r="I281" s="6">
        <v>0.7</v>
      </c>
      <c r="J281" s="6">
        <v>1</v>
      </c>
      <c r="K281" s="6">
        <v>0.2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15">
        <v>0</v>
      </c>
      <c r="U281" s="6">
        <v>0</v>
      </c>
      <c r="V281" s="6">
        <v>0</v>
      </c>
      <c r="W281" s="6">
        <v>0</v>
      </c>
      <c r="X281" s="6">
        <v>266</v>
      </c>
      <c r="Y281" s="6">
        <v>60</v>
      </c>
      <c r="Z281" s="6">
        <v>60</v>
      </c>
      <c r="AA281" s="6">
        <v>13</v>
      </c>
      <c r="AB281" s="6">
        <v>0</v>
      </c>
      <c r="AC281" s="6">
        <v>0</v>
      </c>
      <c r="AD281" s="6">
        <v>119</v>
      </c>
      <c r="AE281" s="6">
        <v>27</v>
      </c>
      <c r="AF281" s="6">
        <v>347</v>
      </c>
      <c r="AG281" s="6">
        <v>78</v>
      </c>
      <c r="AH281" s="6">
        <v>220</v>
      </c>
      <c r="AI281" s="6">
        <v>51</v>
      </c>
      <c r="AJ281" s="6">
        <v>445</v>
      </c>
      <c r="AK281" s="6">
        <v>100</v>
      </c>
      <c r="AL281" s="6">
        <v>3</v>
      </c>
      <c r="AM281" s="6">
        <v>0</v>
      </c>
      <c r="AN281" s="6">
        <v>0</v>
      </c>
      <c r="AO281" s="6">
        <v>1</v>
      </c>
      <c r="AP281" s="6">
        <v>1</v>
      </c>
      <c r="AQ281" s="6">
        <v>5</v>
      </c>
    </row>
    <row r="282" spans="2:43" ht="72" x14ac:dyDescent="0.35">
      <c r="B282" s="6">
        <v>231</v>
      </c>
      <c r="C282" s="3" t="s">
        <v>343</v>
      </c>
      <c r="D282" s="17">
        <v>216</v>
      </c>
      <c r="E282" s="17">
        <v>95</v>
      </c>
      <c r="F282" s="6">
        <v>104</v>
      </c>
      <c r="G282" s="6">
        <v>17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15">
        <v>0</v>
      </c>
      <c r="U282" s="6">
        <v>0</v>
      </c>
      <c r="V282" s="6">
        <v>0</v>
      </c>
      <c r="W282" s="6">
        <v>0</v>
      </c>
      <c r="X282" s="6">
        <v>24</v>
      </c>
      <c r="Y282" s="6">
        <v>12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142</v>
      </c>
      <c r="AG282" s="6">
        <v>64</v>
      </c>
      <c r="AH282" s="6">
        <v>142</v>
      </c>
      <c r="AI282" s="6">
        <v>64</v>
      </c>
      <c r="AJ282" s="6">
        <v>216</v>
      </c>
      <c r="AK282" s="6">
        <v>100</v>
      </c>
      <c r="AL282" s="6">
        <v>2</v>
      </c>
      <c r="AM282" s="6">
        <v>0.5</v>
      </c>
      <c r="AN282" s="6">
        <v>1</v>
      </c>
      <c r="AO282" s="6">
        <v>0</v>
      </c>
      <c r="AP282" s="6">
        <v>0</v>
      </c>
      <c r="AQ282" s="6">
        <v>5</v>
      </c>
    </row>
    <row r="283" spans="2:43" x14ac:dyDescent="0.35">
      <c r="B283" s="96" t="s">
        <v>46</v>
      </c>
      <c r="C283" s="97"/>
      <c r="D283" s="18">
        <f t="shared" ref="D283:AJ283" si="29">SUM(D264:D282)</f>
        <v>10959</v>
      </c>
      <c r="E283" s="18">
        <f t="shared" si="29"/>
        <v>4956</v>
      </c>
      <c r="F283" s="18">
        <f t="shared" si="29"/>
        <v>5403</v>
      </c>
      <c r="G283" s="18">
        <f t="shared" si="29"/>
        <v>600</v>
      </c>
      <c r="H283" s="18">
        <f t="shared" si="29"/>
        <v>31</v>
      </c>
      <c r="I283" s="18">
        <v>0.28000000000000003</v>
      </c>
      <c r="J283" s="18">
        <v>17</v>
      </c>
      <c r="K283" s="18">
        <v>0.15</v>
      </c>
      <c r="L283" s="18">
        <f t="shared" si="29"/>
        <v>18</v>
      </c>
      <c r="M283" s="18">
        <v>0.16</v>
      </c>
      <c r="N283" s="18">
        <f t="shared" si="29"/>
        <v>10</v>
      </c>
      <c r="O283" s="18">
        <v>0.09</v>
      </c>
      <c r="P283" s="18">
        <f t="shared" si="29"/>
        <v>3</v>
      </c>
      <c r="Q283" s="18">
        <v>0.02</v>
      </c>
      <c r="R283" s="18">
        <f t="shared" si="29"/>
        <v>10</v>
      </c>
      <c r="S283" s="18">
        <v>0.9</v>
      </c>
      <c r="T283" s="18">
        <f t="shared" si="29"/>
        <v>7</v>
      </c>
      <c r="U283" s="18">
        <v>0.06</v>
      </c>
      <c r="V283" s="18">
        <f t="shared" si="29"/>
        <v>3</v>
      </c>
      <c r="W283" s="18">
        <v>0.02</v>
      </c>
      <c r="X283" s="18">
        <f t="shared" si="29"/>
        <v>3608</v>
      </c>
      <c r="Y283" s="18">
        <v>32.9</v>
      </c>
      <c r="Z283" s="18">
        <f t="shared" si="29"/>
        <v>370</v>
      </c>
      <c r="AA283" s="18">
        <v>3.4</v>
      </c>
      <c r="AB283" s="18">
        <f t="shared" si="29"/>
        <v>30</v>
      </c>
      <c r="AC283" s="18">
        <v>0.27</v>
      </c>
      <c r="AD283" s="18">
        <f t="shared" si="29"/>
        <v>2099</v>
      </c>
      <c r="AE283" s="18">
        <v>19</v>
      </c>
      <c r="AF283" s="18">
        <f t="shared" si="29"/>
        <v>6777</v>
      </c>
      <c r="AG283" s="18">
        <v>62</v>
      </c>
      <c r="AH283" s="18">
        <f t="shared" si="29"/>
        <v>7783</v>
      </c>
      <c r="AI283" s="18">
        <v>71</v>
      </c>
      <c r="AJ283" s="18">
        <f t="shared" si="29"/>
        <v>9839</v>
      </c>
      <c r="AK283" s="18">
        <v>90</v>
      </c>
      <c r="AL283" s="18">
        <f t="shared" ref="AL283:AQ283" si="30">SUM(AL264:AL282)</f>
        <v>82</v>
      </c>
      <c r="AM283" s="18">
        <f t="shared" si="30"/>
        <v>1.5</v>
      </c>
      <c r="AN283" s="18">
        <f t="shared" si="30"/>
        <v>2</v>
      </c>
      <c r="AO283" s="18">
        <f t="shared" si="30"/>
        <v>18</v>
      </c>
      <c r="AP283" s="18">
        <f t="shared" si="30"/>
        <v>16</v>
      </c>
      <c r="AQ283" s="50">
        <f t="shared" si="30"/>
        <v>162</v>
      </c>
    </row>
    <row r="284" spans="2:43" x14ac:dyDescent="0.35">
      <c r="B284" s="98" t="s">
        <v>344</v>
      </c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100"/>
    </row>
    <row r="285" spans="2:43" ht="72" x14ac:dyDescent="0.35">
      <c r="B285" s="6">
        <v>232</v>
      </c>
      <c r="C285" s="3" t="s">
        <v>345</v>
      </c>
      <c r="D285" s="6">
        <v>761</v>
      </c>
      <c r="E285" s="6">
        <v>319</v>
      </c>
      <c r="F285" s="6">
        <v>365</v>
      </c>
      <c r="G285" s="6">
        <v>77</v>
      </c>
      <c r="H285" s="6">
        <v>7</v>
      </c>
      <c r="I285" s="6">
        <v>8.9999999999999993E-3</v>
      </c>
      <c r="J285" s="6">
        <v>2</v>
      </c>
      <c r="K285" s="6">
        <v>0.3</v>
      </c>
      <c r="L285" s="6">
        <v>0</v>
      </c>
      <c r="M285" s="19">
        <v>0</v>
      </c>
      <c r="N285" s="6">
        <v>2</v>
      </c>
      <c r="O285" s="6">
        <v>0.3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4</v>
      </c>
      <c r="W285" s="6">
        <v>0.5</v>
      </c>
      <c r="X285" s="6">
        <v>102</v>
      </c>
      <c r="Y285" s="6">
        <v>0.13400000000000001</v>
      </c>
      <c r="Z285" s="6">
        <v>25</v>
      </c>
      <c r="AA285" s="6">
        <v>3.3000000000000002E-2</v>
      </c>
      <c r="AB285" s="6">
        <v>102</v>
      </c>
      <c r="AC285" s="6">
        <v>0.13400000000000001</v>
      </c>
      <c r="AD285" s="6">
        <v>497</v>
      </c>
      <c r="AE285" s="6">
        <v>0.65300000000000002</v>
      </c>
      <c r="AF285" s="6">
        <v>495</v>
      </c>
      <c r="AG285" s="19">
        <v>0.65</v>
      </c>
      <c r="AH285" s="6">
        <v>478</v>
      </c>
      <c r="AI285" s="6">
        <v>0.628</v>
      </c>
      <c r="AJ285" s="6">
        <v>243</v>
      </c>
      <c r="AK285" s="19">
        <v>0.32</v>
      </c>
      <c r="AL285" s="6">
        <v>4</v>
      </c>
      <c r="AM285" s="6">
        <v>0</v>
      </c>
      <c r="AN285" s="6">
        <v>0</v>
      </c>
      <c r="AO285" s="6">
        <v>2</v>
      </c>
      <c r="AP285" s="6">
        <v>1</v>
      </c>
      <c r="AQ285" s="6">
        <v>5</v>
      </c>
    </row>
    <row r="286" spans="2:43" ht="72" x14ac:dyDescent="0.35">
      <c r="B286" s="6">
        <v>233</v>
      </c>
      <c r="C286" s="3" t="s">
        <v>346</v>
      </c>
      <c r="D286" s="6">
        <v>851</v>
      </c>
      <c r="E286" s="6">
        <v>362</v>
      </c>
      <c r="F286" s="6">
        <v>408</v>
      </c>
      <c r="G286" s="6">
        <v>81</v>
      </c>
      <c r="H286" s="6">
        <v>11</v>
      </c>
      <c r="I286" s="6">
        <v>1.3</v>
      </c>
      <c r="J286" s="6">
        <v>2</v>
      </c>
      <c r="K286" s="6">
        <v>0.1</v>
      </c>
      <c r="L286" s="6">
        <v>0</v>
      </c>
      <c r="M286" s="6">
        <v>0</v>
      </c>
      <c r="N286" s="6">
        <v>4</v>
      </c>
      <c r="O286" s="6">
        <v>0.5</v>
      </c>
      <c r="P286" s="6">
        <v>0</v>
      </c>
      <c r="Q286" s="6">
        <v>0</v>
      </c>
      <c r="R286" s="6">
        <v>3</v>
      </c>
      <c r="S286" s="6">
        <v>0.4</v>
      </c>
      <c r="T286" s="6">
        <v>0</v>
      </c>
      <c r="U286" s="6">
        <v>0</v>
      </c>
      <c r="V286" s="6">
        <v>8</v>
      </c>
      <c r="W286" s="6">
        <v>0.9</v>
      </c>
      <c r="X286" s="6">
        <v>707</v>
      </c>
      <c r="Y286" s="6">
        <v>83</v>
      </c>
      <c r="Z286" s="6">
        <v>50</v>
      </c>
      <c r="AA286" s="6">
        <v>5.9</v>
      </c>
      <c r="AB286" s="6">
        <v>5</v>
      </c>
      <c r="AC286" s="6">
        <v>0.6</v>
      </c>
      <c r="AD286" s="6">
        <v>650</v>
      </c>
      <c r="AE286" s="6">
        <v>76.3</v>
      </c>
      <c r="AF286" s="6">
        <v>680</v>
      </c>
      <c r="AG286" s="6">
        <v>80</v>
      </c>
      <c r="AH286" s="6">
        <v>851</v>
      </c>
      <c r="AI286" s="6">
        <v>100</v>
      </c>
      <c r="AJ286" s="6">
        <v>851</v>
      </c>
      <c r="AK286" s="6">
        <v>100</v>
      </c>
      <c r="AL286" s="6">
        <v>6</v>
      </c>
      <c r="AM286" s="6">
        <v>1</v>
      </c>
      <c r="AN286" s="6">
        <v>1</v>
      </c>
      <c r="AO286" s="6">
        <v>2</v>
      </c>
      <c r="AP286" s="6">
        <v>2</v>
      </c>
      <c r="AQ286" s="6">
        <v>7</v>
      </c>
    </row>
    <row r="287" spans="2:43" ht="72" x14ac:dyDescent="0.35">
      <c r="B287" s="6">
        <v>234</v>
      </c>
      <c r="C287" s="3" t="s">
        <v>347</v>
      </c>
      <c r="D287" s="6">
        <v>865</v>
      </c>
      <c r="E287" s="6">
        <v>383</v>
      </c>
      <c r="F287" s="6">
        <v>398</v>
      </c>
      <c r="G287" s="6">
        <v>84</v>
      </c>
      <c r="H287" s="6">
        <v>17</v>
      </c>
      <c r="I287" s="6">
        <v>2</v>
      </c>
      <c r="J287" s="6">
        <v>6</v>
      </c>
      <c r="K287" s="6">
        <v>0.7</v>
      </c>
      <c r="L287" s="6">
        <v>0</v>
      </c>
      <c r="M287" s="6">
        <v>0</v>
      </c>
      <c r="N287" s="6">
        <v>2</v>
      </c>
      <c r="O287" s="6">
        <v>0.2</v>
      </c>
      <c r="P287" s="6">
        <v>3</v>
      </c>
      <c r="Q287" s="6">
        <v>0.3</v>
      </c>
      <c r="R287" s="6">
        <v>1</v>
      </c>
      <c r="S287" s="6">
        <v>0.1</v>
      </c>
      <c r="T287" s="6">
        <v>0</v>
      </c>
      <c r="U287" s="6">
        <v>0</v>
      </c>
      <c r="V287" s="6">
        <v>0</v>
      </c>
      <c r="W287" s="6">
        <v>0</v>
      </c>
      <c r="X287" s="6">
        <v>17</v>
      </c>
      <c r="Y287" s="6">
        <v>2</v>
      </c>
      <c r="Z287" s="6">
        <v>30</v>
      </c>
      <c r="AA287" s="6">
        <v>3.5</v>
      </c>
      <c r="AB287" s="6">
        <v>0</v>
      </c>
      <c r="AC287" s="6">
        <v>0</v>
      </c>
      <c r="AD287" s="6">
        <v>153</v>
      </c>
      <c r="AE287" s="6">
        <v>18</v>
      </c>
      <c r="AF287" s="6">
        <v>683</v>
      </c>
      <c r="AG287" s="6">
        <v>79</v>
      </c>
      <c r="AH287" s="6">
        <v>756</v>
      </c>
      <c r="AI287" s="6">
        <v>87</v>
      </c>
      <c r="AJ287" s="6">
        <v>203</v>
      </c>
      <c r="AK287" s="6">
        <v>23.5</v>
      </c>
      <c r="AL287" s="6">
        <v>15</v>
      </c>
      <c r="AM287" s="6">
        <v>0</v>
      </c>
      <c r="AN287" s="6">
        <v>0</v>
      </c>
      <c r="AO287" s="6">
        <v>2</v>
      </c>
      <c r="AP287" s="6">
        <v>2</v>
      </c>
      <c r="AQ287" s="6">
        <v>16</v>
      </c>
    </row>
    <row r="288" spans="2:43" ht="72" x14ac:dyDescent="0.35">
      <c r="B288" s="6">
        <v>235</v>
      </c>
      <c r="C288" s="3" t="s">
        <v>348</v>
      </c>
      <c r="D288" s="6">
        <v>165</v>
      </c>
      <c r="E288" s="6">
        <v>74</v>
      </c>
      <c r="F288" s="6">
        <v>79</v>
      </c>
      <c r="G288" s="6">
        <v>12</v>
      </c>
      <c r="H288" s="6">
        <v>2</v>
      </c>
      <c r="I288" s="6">
        <v>1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1</v>
      </c>
      <c r="W288" s="6">
        <v>0.6</v>
      </c>
      <c r="X288" s="6">
        <v>115</v>
      </c>
      <c r="Y288" s="6">
        <v>69.599999999999994</v>
      </c>
      <c r="Z288" s="6">
        <v>29</v>
      </c>
      <c r="AA288" s="6">
        <v>17.5</v>
      </c>
      <c r="AB288" s="6">
        <v>12</v>
      </c>
      <c r="AC288" s="6">
        <v>7.2</v>
      </c>
      <c r="AD288" s="6">
        <v>35</v>
      </c>
      <c r="AE288" s="6">
        <v>21.2</v>
      </c>
      <c r="AF288" s="6">
        <v>131</v>
      </c>
      <c r="AG288" s="6">
        <v>79.3</v>
      </c>
      <c r="AH288" s="6">
        <v>153</v>
      </c>
      <c r="AI288" s="6">
        <v>92.7</v>
      </c>
      <c r="AJ288" s="6">
        <v>155</v>
      </c>
      <c r="AK288" s="19">
        <v>0.93899999999999995</v>
      </c>
      <c r="AL288" s="6">
        <v>8</v>
      </c>
      <c r="AM288" s="6">
        <v>0</v>
      </c>
      <c r="AN288" s="6">
        <v>0</v>
      </c>
      <c r="AO288" s="6">
        <v>1</v>
      </c>
      <c r="AP288" s="6">
        <v>1</v>
      </c>
      <c r="AQ288" s="6">
        <v>7</v>
      </c>
    </row>
    <row r="289" spans="2:43" ht="90" x14ac:dyDescent="0.35">
      <c r="B289" s="6">
        <v>236</v>
      </c>
      <c r="C289" s="3" t="s">
        <v>349</v>
      </c>
      <c r="D289" s="6">
        <v>804</v>
      </c>
      <c r="E289" s="6">
        <v>367</v>
      </c>
      <c r="F289" s="6">
        <v>377</v>
      </c>
      <c r="G289" s="6">
        <v>60</v>
      </c>
      <c r="H289" s="6">
        <v>12</v>
      </c>
      <c r="I289" s="6" t="s">
        <v>350</v>
      </c>
      <c r="J289" s="6">
        <v>0</v>
      </c>
      <c r="K289" s="6">
        <v>0</v>
      </c>
      <c r="L289" s="6">
        <v>0</v>
      </c>
      <c r="M289" s="6">
        <v>0</v>
      </c>
      <c r="N289" s="6">
        <v>1</v>
      </c>
      <c r="O289" s="6" t="s">
        <v>351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150</v>
      </c>
      <c r="Y289" s="6">
        <v>19</v>
      </c>
      <c r="Z289" s="6">
        <v>20</v>
      </c>
      <c r="AA289" s="6">
        <v>2</v>
      </c>
      <c r="AB289" s="6">
        <v>10</v>
      </c>
      <c r="AC289" s="6">
        <v>1</v>
      </c>
      <c r="AD289" s="6">
        <v>624</v>
      </c>
      <c r="AE289" s="6">
        <v>77.599999999999994</v>
      </c>
      <c r="AF289" s="6">
        <v>607</v>
      </c>
      <c r="AG289" s="6">
        <v>75</v>
      </c>
      <c r="AH289" s="6">
        <v>328</v>
      </c>
      <c r="AI289" s="6">
        <v>41</v>
      </c>
      <c r="AJ289" s="6">
        <v>804</v>
      </c>
      <c r="AK289" s="6">
        <v>100</v>
      </c>
      <c r="AL289" s="6">
        <v>7</v>
      </c>
      <c r="AM289" s="6">
        <v>0</v>
      </c>
      <c r="AN289" s="6">
        <v>0</v>
      </c>
      <c r="AO289" s="6">
        <v>2</v>
      </c>
      <c r="AP289" s="6">
        <v>2</v>
      </c>
      <c r="AQ289" s="6">
        <v>10</v>
      </c>
    </row>
    <row r="290" spans="2:43" ht="72" x14ac:dyDescent="0.35">
      <c r="B290" s="6">
        <v>237</v>
      </c>
      <c r="C290" s="3" t="s">
        <v>352</v>
      </c>
      <c r="D290" s="6">
        <v>270</v>
      </c>
      <c r="E290" s="6">
        <v>102</v>
      </c>
      <c r="F290" s="6">
        <v>151</v>
      </c>
      <c r="G290" s="6">
        <v>17</v>
      </c>
      <c r="H290" s="6">
        <v>6</v>
      </c>
      <c r="I290" s="6">
        <v>2</v>
      </c>
      <c r="J290" s="6">
        <v>3</v>
      </c>
      <c r="K290" s="6">
        <v>1</v>
      </c>
      <c r="L290" s="6">
        <v>0</v>
      </c>
      <c r="M290" s="6">
        <v>0</v>
      </c>
      <c r="N290" s="6">
        <v>3</v>
      </c>
      <c r="O290" s="6">
        <v>1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3</v>
      </c>
      <c r="W290" s="6">
        <v>1</v>
      </c>
      <c r="X290" s="6">
        <v>25</v>
      </c>
      <c r="Y290" s="6">
        <v>10</v>
      </c>
      <c r="Z290" s="6">
        <v>31</v>
      </c>
      <c r="AA290" s="6">
        <v>11</v>
      </c>
      <c r="AB290" s="6">
        <v>17</v>
      </c>
      <c r="AC290" s="6">
        <v>6.3</v>
      </c>
      <c r="AD290" s="6">
        <v>100</v>
      </c>
      <c r="AE290" s="6">
        <v>37</v>
      </c>
      <c r="AF290" s="6">
        <v>240</v>
      </c>
      <c r="AG290" s="6">
        <v>88</v>
      </c>
      <c r="AH290" s="6">
        <v>160</v>
      </c>
      <c r="AI290" s="6">
        <v>59</v>
      </c>
      <c r="AJ290" s="6">
        <v>270</v>
      </c>
      <c r="AK290" s="6">
        <v>100</v>
      </c>
      <c r="AL290" s="6">
        <v>18</v>
      </c>
      <c r="AM290" s="6">
        <v>0</v>
      </c>
      <c r="AN290" s="6">
        <v>0</v>
      </c>
      <c r="AO290" s="6">
        <v>1</v>
      </c>
      <c r="AP290" s="6">
        <v>1</v>
      </c>
      <c r="AQ290" s="6">
        <v>6</v>
      </c>
    </row>
    <row r="291" spans="2:43" ht="90" x14ac:dyDescent="0.35">
      <c r="B291" s="6">
        <v>238</v>
      </c>
      <c r="C291" s="3" t="s">
        <v>353</v>
      </c>
      <c r="D291" s="6">
        <v>358</v>
      </c>
      <c r="E291" s="6">
        <v>155</v>
      </c>
      <c r="F291" s="6">
        <v>193</v>
      </c>
      <c r="G291" s="6">
        <v>10</v>
      </c>
      <c r="H291" s="6">
        <v>6</v>
      </c>
      <c r="I291" s="6">
        <v>1.6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0.2</v>
      </c>
      <c r="R291" s="6">
        <v>0</v>
      </c>
      <c r="S291" s="6">
        <v>0</v>
      </c>
      <c r="T291" s="6">
        <v>1</v>
      </c>
      <c r="U291" s="6">
        <v>0.2</v>
      </c>
      <c r="V291" s="6">
        <v>2</v>
      </c>
      <c r="W291" s="6">
        <v>0.5</v>
      </c>
      <c r="X291" s="6">
        <v>25</v>
      </c>
      <c r="Y291" s="6">
        <v>6</v>
      </c>
      <c r="Z291" s="6">
        <v>20</v>
      </c>
      <c r="AA291" s="6">
        <v>5.5</v>
      </c>
      <c r="AB291" s="6">
        <v>5</v>
      </c>
      <c r="AC291" s="6">
        <v>2</v>
      </c>
      <c r="AD291" s="6">
        <v>5.5</v>
      </c>
      <c r="AE291" s="6">
        <v>20</v>
      </c>
      <c r="AF291" s="6">
        <v>217</v>
      </c>
      <c r="AG291" s="6">
        <v>61</v>
      </c>
      <c r="AH291" s="6">
        <v>358</v>
      </c>
      <c r="AI291" s="6">
        <v>100</v>
      </c>
      <c r="AJ291" s="6">
        <v>358</v>
      </c>
      <c r="AK291" s="6">
        <v>100</v>
      </c>
      <c r="AL291" s="6">
        <v>12</v>
      </c>
      <c r="AM291" s="6">
        <v>0</v>
      </c>
      <c r="AN291" s="6">
        <v>0</v>
      </c>
      <c r="AO291" s="6">
        <v>1</v>
      </c>
      <c r="AP291" s="6">
        <v>1</v>
      </c>
      <c r="AQ291" s="6">
        <v>11</v>
      </c>
    </row>
    <row r="292" spans="2:43" ht="72" x14ac:dyDescent="0.35">
      <c r="B292" s="6">
        <v>239</v>
      </c>
      <c r="C292" s="3" t="s">
        <v>354</v>
      </c>
      <c r="D292" s="6">
        <v>502</v>
      </c>
      <c r="E292" s="6">
        <v>242</v>
      </c>
      <c r="F292" s="6">
        <v>233</v>
      </c>
      <c r="G292" s="6">
        <v>27</v>
      </c>
      <c r="H292" s="6">
        <v>15</v>
      </c>
      <c r="I292" s="6">
        <v>3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215</v>
      </c>
      <c r="Y292" s="6">
        <v>43</v>
      </c>
      <c r="Z292" s="6">
        <v>22</v>
      </c>
      <c r="AA292" s="6">
        <v>11</v>
      </c>
      <c r="AB292" s="6">
        <v>27</v>
      </c>
      <c r="AC292" s="6">
        <v>13</v>
      </c>
      <c r="AD292" s="6">
        <v>65</v>
      </c>
      <c r="AE292" s="6">
        <v>32</v>
      </c>
      <c r="AF292" s="6">
        <v>236</v>
      </c>
      <c r="AG292" s="6">
        <v>47</v>
      </c>
      <c r="AH292" s="6">
        <v>475</v>
      </c>
      <c r="AI292" s="6">
        <v>95</v>
      </c>
      <c r="AJ292" s="6">
        <v>502</v>
      </c>
      <c r="AK292" s="6">
        <v>100</v>
      </c>
      <c r="AL292" s="6">
        <v>6</v>
      </c>
      <c r="AM292" s="6">
        <v>0</v>
      </c>
      <c r="AN292" s="6">
        <v>0</v>
      </c>
      <c r="AO292" s="6">
        <v>1</v>
      </c>
      <c r="AP292" s="6">
        <v>1</v>
      </c>
      <c r="AQ292" s="6">
        <v>12</v>
      </c>
    </row>
    <row r="293" spans="2:43" ht="72" x14ac:dyDescent="0.35">
      <c r="B293" s="6">
        <v>240</v>
      </c>
      <c r="C293" s="3" t="s">
        <v>355</v>
      </c>
      <c r="D293" s="6">
        <v>686</v>
      </c>
      <c r="E293" s="6">
        <v>358</v>
      </c>
      <c r="F293" s="6">
        <v>286</v>
      </c>
      <c r="G293" s="6">
        <v>42</v>
      </c>
      <c r="H293" s="6">
        <v>10</v>
      </c>
      <c r="I293" s="6">
        <v>1.4</v>
      </c>
      <c r="J293" s="6">
        <v>6</v>
      </c>
      <c r="K293" s="6">
        <v>0.8</v>
      </c>
      <c r="L293" s="6">
        <v>0</v>
      </c>
      <c r="M293" s="6">
        <v>0</v>
      </c>
      <c r="N293" s="6">
        <v>2</v>
      </c>
      <c r="O293" s="6">
        <v>0.03</v>
      </c>
      <c r="P293" s="6">
        <v>1</v>
      </c>
      <c r="Q293" s="6">
        <v>0.14000000000000001</v>
      </c>
      <c r="R293" s="6">
        <v>0</v>
      </c>
      <c r="S293" s="6">
        <v>0</v>
      </c>
      <c r="T293" s="6">
        <v>0</v>
      </c>
      <c r="U293" s="6">
        <v>0</v>
      </c>
      <c r="V293" s="6">
        <v>3</v>
      </c>
      <c r="W293" s="6">
        <v>0</v>
      </c>
      <c r="X293" s="6">
        <v>76</v>
      </c>
      <c r="Y293" s="6">
        <v>11</v>
      </c>
      <c r="Z293" s="6">
        <v>59</v>
      </c>
      <c r="AA293" s="6">
        <v>8.6</v>
      </c>
      <c r="AB293" s="6">
        <v>2</v>
      </c>
      <c r="AC293" s="6">
        <v>2.4</v>
      </c>
      <c r="AD293" s="6">
        <v>540</v>
      </c>
      <c r="AE293" s="6">
        <v>78.7</v>
      </c>
      <c r="AF293" s="6">
        <v>524</v>
      </c>
      <c r="AG293" s="6">
        <v>76.3</v>
      </c>
      <c r="AH293" s="6">
        <v>666</v>
      </c>
      <c r="AI293" s="6">
        <v>97</v>
      </c>
      <c r="AJ293" s="6">
        <v>115</v>
      </c>
      <c r="AK293" s="6">
        <v>16.7</v>
      </c>
      <c r="AL293" s="6">
        <v>6</v>
      </c>
      <c r="AM293" s="6">
        <v>1</v>
      </c>
      <c r="AN293" s="6">
        <v>1</v>
      </c>
      <c r="AO293" s="6">
        <v>1</v>
      </c>
      <c r="AP293" s="6">
        <v>0</v>
      </c>
      <c r="AQ293" s="6">
        <v>11</v>
      </c>
    </row>
    <row r="294" spans="2:43" ht="72" x14ac:dyDescent="0.35">
      <c r="B294" s="6">
        <v>241</v>
      </c>
      <c r="C294" s="3" t="s">
        <v>356</v>
      </c>
      <c r="D294" s="10">
        <v>68</v>
      </c>
      <c r="E294" s="10">
        <v>33</v>
      </c>
      <c r="F294" s="10">
        <v>35</v>
      </c>
      <c r="G294" s="10">
        <v>0</v>
      </c>
      <c r="H294" s="6">
        <v>1</v>
      </c>
      <c r="I294" s="6">
        <v>1.5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1</v>
      </c>
      <c r="W294" s="6">
        <v>1.5</v>
      </c>
      <c r="X294" s="6">
        <v>15</v>
      </c>
      <c r="Y294" s="6">
        <v>22</v>
      </c>
      <c r="Z294" s="6">
        <v>20</v>
      </c>
      <c r="AA294" s="6">
        <v>29</v>
      </c>
      <c r="AB294" s="6">
        <v>10</v>
      </c>
      <c r="AC294" s="6">
        <v>15</v>
      </c>
      <c r="AD294" s="6">
        <v>24</v>
      </c>
      <c r="AE294" s="6">
        <v>35</v>
      </c>
      <c r="AF294" s="6">
        <v>56</v>
      </c>
      <c r="AG294" s="6">
        <v>82.3</v>
      </c>
      <c r="AH294" s="6">
        <v>65</v>
      </c>
      <c r="AI294" s="6">
        <v>96</v>
      </c>
      <c r="AJ294" s="6">
        <v>68</v>
      </c>
      <c r="AK294" s="6">
        <v>100</v>
      </c>
      <c r="AL294" s="6">
        <v>4</v>
      </c>
      <c r="AM294" s="6">
        <v>0</v>
      </c>
      <c r="AN294" s="6">
        <v>0</v>
      </c>
      <c r="AO294" s="6">
        <v>0.5</v>
      </c>
      <c r="AP294" s="6">
        <v>1</v>
      </c>
      <c r="AQ294" s="6">
        <v>4</v>
      </c>
    </row>
    <row r="295" spans="2:43" x14ac:dyDescent="0.35">
      <c r="B295" s="96" t="s">
        <v>46</v>
      </c>
      <c r="C295" s="110"/>
      <c r="D295" s="51">
        <v>5330</v>
      </c>
      <c r="E295" s="51">
        <v>2395</v>
      </c>
      <c r="F295" s="51">
        <v>2525</v>
      </c>
      <c r="G295" s="51">
        <v>410</v>
      </c>
      <c r="H295" s="52">
        <v>87</v>
      </c>
      <c r="I295" s="18">
        <v>1.6E-2</v>
      </c>
      <c r="J295" s="38">
        <f t="shared" ref="J295:AJ295" si="31">SUM(J285:J294)</f>
        <v>19</v>
      </c>
      <c r="K295" s="53">
        <v>4.0000000000000001E-3</v>
      </c>
      <c r="L295" s="38">
        <f t="shared" si="31"/>
        <v>0</v>
      </c>
      <c r="M295" s="54">
        <f t="shared" si="31"/>
        <v>0</v>
      </c>
      <c r="N295" s="38">
        <f t="shared" si="31"/>
        <v>14</v>
      </c>
      <c r="O295" s="53">
        <v>3.0000000000000001E-3</v>
      </c>
      <c r="P295" s="38">
        <f t="shared" si="31"/>
        <v>5</v>
      </c>
      <c r="Q295" s="54">
        <v>1E-3</v>
      </c>
      <c r="R295" s="38">
        <f t="shared" si="31"/>
        <v>4</v>
      </c>
      <c r="S295" s="38">
        <f t="shared" si="31"/>
        <v>0.5</v>
      </c>
      <c r="T295" s="38">
        <f t="shared" si="31"/>
        <v>1</v>
      </c>
      <c r="U295" s="38">
        <f t="shared" si="31"/>
        <v>0.2</v>
      </c>
      <c r="V295" s="38">
        <f t="shared" si="31"/>
        <v>22</v>
      </c>
      <c r="W295" s="38">
        <f t="shared" si="31"/>
        <v>5</v>
      </c>
      <c r="X295" s="38">
        <f>SUM(X285:X294)</f>
        <v>1447</v>
      </c>
      <c r="Y295" s="18">
        <v>0.27100000000000002</v>
      </c>
      <c r="Z295" s="38">
        <f t="shared" si="31"/>
        <v>306</v>
      </c>
      <c r="AA295" s="18">
        <v>5.7000000000000002E-2</v>
      </c>
      <c r="AB295" s="38">
        <f t="shared" si="31"/>
        <v>190</v>
      </c>
      <c r="AC295" s="18">
        <v>3.5999999999999997E-2</v>
      </c>
      <c r="AD295" s="38">
        <f t="shared" si="31"/>
        <v>2693.5</v>
      </c>
      <c r="AE295" s="18">
        <v>0.505</v>
      </c>
      <c r="AF295" s="38">
        <f t="shared" si="31"/>
        <v>3869</v>
      </c>
      <c r="AG295" s="54">
        <v>0.72599999999999998</v>
      </c>
      <c r="AH295" s="38">
        <f t="shared" si="31"/>
        <v>4290</v>
      </c>
      <c r="AI295" s="38">
        <f t="shared" si="31"/>
        <v>768.32799999999997</v>
      </c>
      <c r="AJ295" s="38">
        <f t="shared" si="31"/>
        <v>3569</v>
      </c>
      <c r="AK295" s="54">
        <v>0.67</v>
      </c>
      <c r="AL295" s="38">
        <v>86</v>
      </c>
      <c r="AM295" s="38">
        <v>2</v>
      </c>
      <c r="AN295" s="38">
        <v>2</v>
      </c>
      <c r="AO295" s="38">
        <v>13.5</v>
      </c>
      <c r="AP295" s="38">
        <v>12</v>
      </c>
      <c r="AQ295" s="38">
        <v>89</v>
      </c>
    </row>
    <row r="296" spans="2:43" x14ac:dyDescent="0.35">
      <c r="B296" s="98" t="s">
        <v>357</v>
      </c>
      <c r="C296" s="99"/>
      <c r="D296" s="111"/>
      <c r="E296" s="111"/>
      <c r="F296" s="111"/>
      <c r="G296" s="111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100"/>
    </row>
    <row r="297" spans="2:43" ht="90" x14ac:dyDescent="0.35">
      <c r="B297" s="6">
        <v>242</v>
      </c>
      <c r="C297" s="3" t="s">
        <v>358</v>
      </c>
      <c r="D297" s="6">
        <v>706</v>
      </c>
      <c r="E297" s="6">
        <v>317</v>
      </c>
      <c r="F297" s="6">
        <v>337</v>
      </c>
      <c r="G297" s="6">
        <v>52</v>
      </c>
      <c r="H297" s="6">
        <v>3</v>
      </c>
      <c r="I297" s="6">
        <v>0.42</v>
      </c>
      <c r="J297" s="6">
        <v>3</v>
      </c>
      <c r="K297" s="6">
        <v>0.42</v>
      </c>
      <c r="L297" s="6">
        <v>24</v>
      </c>
      <c r="M297" s="6">
        <v>3.4</v>
      </c>
      <c r="N297" s="6">
        <v>1</v>
      </c>
      <c r="O297" s="6">
        <v>0.1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5</v>
      </c>
      <c r="W297" s="6">
        <v>0.7</v>
      </c>
      <c r="X297" s="6">
        <v>0</v>
      </c>
      <c r="Y297" s="6">
        <v>0</v>
      </c>
      <c r="Z297" s="6">
        <v>10</v>
      </c>
      <c r="AA297" s="6">
        <v>1.4</v>
      </c>
      <c r="AB297" s="6">
        <v>8</v>
      </c>
      <c r="AC297" s="6">
        <v>1.1000000000000001</v>
      </c>
      <c r="AD297" s="6">
        <v>25</v>
      </c>
      <c r="AE297" s="6">
        <v>3.6</v>
      </c>
      <c r="AF297" s="6">
        <v>230</v>
      </c>
      <c r="AG297" s="6">
        <v>32.5</v>
      </c>
      <c r="AH297" s="6">
        <v>682</v>
      </c>
      <c r="AI297" s="6">
        <v>96.6</v>
      </c>
      <c r="AJ297" s="6">
        <v>682</v>
      </c>
      <c r="AK297" s="6">
        <v>96.6</v>
      </c>
      <c r="AL297" s="6">
        <v>10</v>
      </c>
      <c r="AM297" s="6">
        <v>0.5</v>
      </c>
      <c r="AN297" s="6">
        <v>1</v>
      </c>
      <c r="AO297" s="6">
        <v>0</v>
      </c>
      <c r="AP297" s="6">
        <v>0</v>
      </c>
      <c r="AQ297" s="6">
        <v>8</v>
      </c>
    </row>
    <row r="298" spans="2:43" ht="72" x14ac:dyDescent="0.35">
      <c r="B298" s="6">
        <v>243</v>
      </c>
      <c r="C298" s="3" t="s">
        <v>217</v>
      </c>
      <c r="D298" s="6">
        <v>571</v>
      </c>
      <c r="E298" s="6">
        <v>249</v>
      </c>
      <c r="F298" s="6">
        <v>281</v>
      </c>
      <c r="G298" s="6">
        <v>41</v>
      </c>
      <c r="H298" s="6">
        <v>0</v>
      </c>
      <c r="I298" s="6">
        <v>0</v>
      </c>
      <c r="J298" s="6">
        <v>0</v>
      </c>
      <c r="K298" s="6">
        <v>0</v>
      </c>
      <c r="L298" s="6">
        <v>38</v>
      </c>
      <c r="M298" s="6">
        <v>6.7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8</v>
      </c>
      <c r="W298" s="6">
        <v>1.4</v>
      </c>
      <c r="X298" s="6">
        <v>0</v>
      </c>
      <c r="Y298" s="6">
        <v>0</v>
      </c>
      <c r="Z298" s="6">
        <v>17</v>
      </c>
      <c r="AA298" s="6">
        <v>3</v>
      </c>
      <c r="AB298" s="6">
        <v>1</v>
      </c>
      <c r="AC298" s="6">
        <v>0.18</v>
      </c>
      <c r="AD298" s="6">
        <v>350</v>
      </c>
      <c r="AE298" s="6">
        <v>61</v>
      </c>
      <c r="AF298" s="6">
        <v>85</v>
      </c>
      <c r="AG298" s="6">
        <v>14.89</v>
      </c>
      <c r="AH298" s="6">
        <v>428</v>
      </c>
      <c r="AI298" s="6">
        <v>75</v>
      </c>
      <c r="AJ298" s="6">
        <v>532</v>
      </c>
      <c r="AK298" s="6">
        <v>93.17</v>
      </c>
      <c r="AL298" s="6">
        <v>39</v>
      </c>
      <c r="AM298" s="6">
        <v>1</v>
      </c>
      <c r="AN298" s="6">
        <v>1</v>
      </c>
      <c r="AO298" s="6">
        <v>0</v>
      </c>
      <c r="AP298" s="6">
        <v>0</v>
      </c>
      <c r="AQ298" s="6">
        <v>6</v>
      </c>
    </row>
    <row r="299" spans="2:43" ht="72" x14ac:dyDescent="0.35">
      <c r="B299" s="6">
        <v>244</v>
      </c>
      <c r="C299" s="3" t="s">
        <v>218</v>
      </c>
      <c r="D299" s="6">
        <v>223</v>
      </c>
      <c r="E299" s="6">
        <v>108</v>
      </c>
      <c r="F299" s="6">
        <v>94</v>
      </c>
      <c r="G299" s="6">
        <v>21</v>
      </c>
      <c r="H299" s="6">
        <v>0</v>
      </c>
      <c r="I299" s="6">
        <v>0</v>
      </c>
      <c r="J299" s="6">
        <v>0</v>
      </c>
      <c r="K299" s="6">
        <v>0</v>
      </c>
      <c r="L299" s="6">
        <v>10</v>
      </c>
      <c r="M299" s="6">
        <v>4.4800000000000004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1</v>
      </c>
      <c r="W299" s="6">
        <v>0.45450000000000002</v>
      </c>
      <c r="X299" s="6">
        <v>0</v>
      </c>
      <c r="Y299" s="6">
        <v>0</v>
      </c>
      <c r="Z299" s="6">
        <v>8</v>
      </c>
      <c r="AA299" s="6">
        <v>3.58</v>
      </c>
      <c r="AB299" s="6">
        <v>0</v>
      </c>
      <c r="AC299" s="6">
        <v>0</v>
      </c>
      <c r="AD299" s="6">
        <v>50</v>
      </c>
      <c r="AE299" s="6">
        <v>22.42</v>
      </c>
      <c r="AF299" s="6">
        <v>21</v>
      </c>
      <c r="AG299" s="6">
        <v>9.41</v>
      </c>
      <c r="AH299" s="6">
        <v>180</v>
      </c>
      <c r="AI299" s="6">
        <v>80.709999999999994</v>
      </c>
      <c r="AJ299" s="6">
        <v>207</v>
      </c>
      <c r="AK299" s="6">
        <v>92.8</v>
      </c>
      <c r="AL299" s="6">
        <v>4</v>
      </c>
      <c r="AM299" s="6">
        <v>1</v>
      </c>
      <c r="AN299" s="6">
        <v>1</v>
      </c>
      <c r="AO299" s="6">
        <v>0</v>
      </c>
      <c r="AP299" s="6">
        <v>0</v>
      </c>
      <c r="AQ299" s="6">
        <v>0</v>
      </c>
    </row>
    <row r="300" spans="2:43" ht="72" x14ac:dyDescent="0.35">
      <c r="B300" s="6">
        <v>245</v>
      </c>
      <c r="C300" s="3" t="s">
        <v>359</v>
      </c>
      <c r="D300" s="6">
        <v>262</v>
      </c>
      <c r="E300" s="6">
        <v>97</v>
      </c>
      <c r="F300" s="6">
        <v>141</v>
      </c>
      <c r="G300" s="6">
        <v>24</v>
      </c>
      <c r="H300" s="6">
        <v>0</v>
      </c>
      <c r="I300" s="6">
        <v>0</v>
      </c>
      <c r="J300" s="6">
        <v>0</v>
      </c>
      <c r="K300" s="6">
        <v>0</v>
      </c>
      <c r="L300" s="6">
        <v>9</v>
      </c>
      <c r="M300" s="6">
        <v>3.43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2</v>
      </c>
      <c r="W300" s="6">
        <v>0.76</v>
      </c>
      <c r="X300" s="6">
        <v>0</v>
      </c>
      <c r="Y300" s="6">
        <v>0</v>
      </c>
      <c r="Z300" s="6">
        <v>10</v>
      </c>
      <c r="AA300" s="6">
        <v>3.81</v>
      </c>
      <c r="AB300" s="6">
        <v>4</v>
      </c>
      <c r="AC300" s="6">
        <v>1.52</v>
      </c>
      <c r="AD300" s="6">
        <v>62</v>
      </c>
      <c r="AE300" s="6">
        <v>23.6</v>
      </c>
      <c r="AF300" s="6">
        <v>62</v>
      </c>
      <c r="AG300" s="6">
        <v>23.66</v>
      </c>
      <c r="AH300" s="6">
        <v>238</v>
      </c>
      <c r="AI300" s="6">
        <v>91</v>
      </c>
      <c r="AJ300" s="6">
        <v>262</v>
      </c>
      <c r="AK300" s="6">
        <v>100</v>
      </c>
      <c r="AL300" s="6">
        <v>5</v>
      </c>
      <c r="AM300" s="6">
        <v>1</v>
      </c>
      <c r="AN300" s="6">
        <v>1</v>
      </c>
      <c r="AO300" s="6">
        <v>0</v>
      </c>
      <c r="AP300" s="6">
        <v>0</v>
      </c>
      <c r="AQ300" s="6">
        <v>1</v>
      </c>
    </row>
    <row r="301" spans="2:43" ht="72" x14ac:dyDescent="0.35">
      <c r="B301" s="6">
        <v>246</v>
      </c>
      <c r="C301" s="3" t="s">
        <v>360</v>
      </c>
      <c r="D301" s="6">
        <v>169</v>
      </c>
      <c r="E301" s="6">
        <v>71</v>
      </c>
      <c r="F301" s="6">
        <v>82</v>
      </c>
      <c r="G301" s="6">
        <v>16</v>
      </c>
      <c r="H301" s="6">
        <v>0</v>
      </c>
      <c r="I301" s="6">
        <v>0</v>
      </c>
      <c r="J301" s="6">
        <v>0</v>
      </c>
      <c r="K301" s="6">
        <v>0</v>
      </c>
      <c r="L301" s="6">
        <v>4</v>
      </c>
      <c r="M301" s="6">
        <v>2.36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5</v>
      </c>
      <c r="W301" s="6">
        <v>2.95</v>
      </c>
      <c r="X301" s="6">
        <v>0</v>
      </c>
      <c r="Y301" s="6">
        <v>0</v>
      </c>
      <c r="Z301" s="6">
        <v>10</v>
      </c>
      <c r="AA301" s="6">
        <v>6</v>
      </c>
      <c r="AB301" s="6">
        <v>1</v>
      </c>
      <c r="AC301" s="6">
        <v>0.59</v>
      </c>
      <c r="AD301" s="6">
        <v>52</v>
      </c>
      <c r="AE301" s="6">
        <v>30.76</v>
      </c>
      <c r="AF301" s="6">
        <v>46</v>
      </c>
      <c r="AG301" s="6">
        <v>27.2</v>
      </c>
      <c r="AH301" s="6">
        <v>93</v>
      </c>
      <c r="AI301" s="6">
        <v>54</v>
      </c>
      <c r="AJ301" s="6">
        <v>169</v>
      </c>
      <c r="AK301" s="6">
        <v>100</v>
      </c>
      <c r="AL301" s="6">
        <v>5</v>
      </c>
      <c r="AM301" s="6">
        <v>1</v>
      </c>
      <c r="AN301" s="6">
        <v>1</v>
      </c>
      <c r="AO301" s="6">
        <v>0</v>
      </c>
      <c r="AP301" s="6">
        <v>0</v>
      </c>
      <c r="AQ301" s="6">
        <v>2</v>
      </c>
    </row>
    <row r="302" spans="2:43" ht="90" x14ac:dyDescent="0.35">
      <c r="B302" s="6">
        <v>247</v>
      </c>
      <c r="C302" s="3" t="s">
        <v>361</v>
      </c>
      <c r="D302" s="6">
        <v>169</v>
      </c>
      <c r="E302" s="6">
        <v>75</v>
      </c>
      <c r="F302" s="6">
        <v>77</v>
      </c>
      <c r="G302" s="6">
        <v>10</v>
      </c>
      <c r="H302" s="6">
        <v>3</v>
      </c>
      <c r="I302" s="6">
        <v>1.78</v>
      </c>
      <c r="J302" s="6">
        <v>3</v>
      </c>
      <c r="K302" s="6">
        <v>1.78</v>
      </c>
      <c r="L302" s="6">
        <v>3</v>
      </c>
      <c r="M302" s="6">
        <v>1.78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10</v>
      </c>
      <c r="W302" s="6">
        <v>5.91</v>
      </c>
      <c r="X302" s="6">
        <v>0</v>
      </c>
      <c r="Y302" s="6">
        <v>0</v>
      </c>
      <c r="Z302" s="6">
        <v>11</v>
      </c>
      <c r="AA302" s="6">
        <v>7</v>
      </c>
      <c r="AB302" s="6">
        <v>0</v>
      </c>
      <c r="AC302" s="6">
        <v>0</v>
      </c>
      <c r="AD302" s="6">
        <v>138</v>
      </c>
      <c r="AE302" s="6">
        <v>81.650000000000006</v>
      </c>
      <c r="AF302" s="6">
        <v>83</v>
      </c>
      <c r="AG302" s="6">
        <v>49</v>
      </c>
      <c r="AH302" s="6">
        <v>151</v>
      </c>
      <c r="AI302" s="6">
        <v>89</v>
      </c>
      <c r="AJ302" s="6">
        <v>169</v>
      </c>
      <c r="AK302" s="6">
        <v>100</v>
      </c>
      <c r="AL302" s="6">
        <v>0</v>
      </c>
      <c r="AM302" s="6">
        <v>1</v>
      </c>
      <c r="AN302" s="6">
        <v>1</v>
      </c>
      <c r="AO302" s="6">
        <v>0</v>
      </c>
      <c r="AP302" s="6">
        <v>0</v>
      </c>
      <c r="AQ302" s="6">
        <v>3</v>
      </c>
    </row>
    <row r="303" spans="2:43" x14ac:dyDescent="0.35">
      <c r="B303" s="96" t="s">
        <v>46</v>
      </c>
      <c r="C303" s="97"/>
      <c r="D303" s="55">
        <f>SUM(D297:D302)</f>
        <v>2100</v>
      </c>
      <c r="E303" s="55">
        <f>SUM(E297:E302)</f>
        <v>917</v>
      </c>
      <c r="F303" s="55">
        <f>SUM(F297:F302)</f>
        <v>1012</v>
      </c>
      <c r="G303" s="55">
        <f>SUM(G297:G302)</f>
        <v>164</v>
      </c>
      <c r="H303" s="55">
        <f>SUM(H297:H302)</f>
        <v>6</v>
      </c>
      <c r="I303" s="55">
        <v>0.28000000000000003</v>
      </c>
      <c r="J303" s="55">
        <f>SUM(J297:J302)</f>
        <v>6</v>
      </c>
      <c r="K303" s="55">
        <v>0.28000000000000003</v>
      </c>
      <c r="L303" s="55">
        <f>SUM(L297:L302)</f>
        <v>88</v>
      </c>
      <c r="M303" s="55">
        <v>4.1900000000000004</v>
      </c>
      <c r="N303" s="55">
        <f>SUM(N297:N302)</f>
        <v>1</v>
      </c>
      <c r="O303" s="55">
        <v>0.04</v>
      </c>
      <c r="P303" s="55">
        <f t="shared" ref="P303:V303" si="32">SUM(P297:P302)</f>
        <v>0</v>
      </c>
      <c r="Q303" s="55">
        <f t="shared" si="32"/>
        <v>0</v>
      </c>
      <c r="R303" s="55">
        <f t="shared" si="32"/>
        <v>0</v>
      </c>
      <c r="S303" s="55">
        <f t="shared" si="32"/>
        <v>0</v>
      </c>
      <c r="T303" s="55">
        <f t="shared" si="32"/>
        <v>0</v>
      </c>
      <c r="U303" s="55">
        <f t="shared" si="32"/>
        <v>0</v>
      </c>
      <c r="V303" s="55">
        <f t="shared" si="32"/>
        <v>31</v>
      </c>
      <c r="W303" s="55">
        <v>1.47</v>
      </c>
      <c r="X303" s="55">
        <f>SUM(X297:X302)</f>
        <v>0</v>
      </c>
      <c r="Y303" s="55">
        <f>SUM(Y297:Y302)</f>
        <v>0</v>
      </c>
      <c r="Z303" s="55">
        <f>SUM(Z297:Z302)</f>
        <v>66</v>
      </c>
      <c r="AA303" s="55">
        <v>3.14</v>
      </c>
      <c r="AB303" s="55">
        <f>SUM(AB297:AB302)</f>
        <v>14</v>
      </c>
      <c r="AC303" s="55">
        <v>0.66</v>
      </c>
      <c r="AD303" s="55">
        <f>SUM(AD297:AD302)</f>
        <v>677</v>
      </c>
      <c r="AE303" s="55">
        <v>32.200000000000003</v>
      </c>
      <c r="AF303" s="55">
        <f>SUM(AF297:AF302)</f>
        <v>527</v>
      </c>
      <c r="AG303" s="55">
        <v>25.1</v>
      </c>
      <c r="AH303" s="55">
        <f>SUM(AH297:AH302)</f>
        <v>1772</v>
      </c>
      <c r="AI303" s="55">
        <v>84.38</v>
      </c>
      <c r="AJ303" s="55">
        <f>SUM(AJ297:AJ302)</f>
        <v>2021</v>
      </c>
      <c r="AK303" s="55">
        <v>96.2</v>
      </c>
      <c r="AL303" s="55">
        <f t="shared" ref="AL303:AQ303" si="33">SUM(AL297:AL302)</f>
        <v>63</v>
      </c>
      <c r="AM303" s="55">
        <f t="shared" si="33"/>
        <v>5.5</v>
      </c>
      <c r="AN303" s="55">
        <f t="shared" si="33"/>
        <v>6</v>
      </c>
      <c r="AO303" s="55">
        <f t="shared" si="33"/>
        <v>0</v>
      </c>
      <c r="AP303" s="55">
        <f t="shared" si="33"/>
        <v>0</v>
      </c>
      <c r="AQ303" s="55">
        <f t="shared" si="33"/>
        <v>20</v>
      </c>
    </row>
    <row r="304" spans="2:43" x14ac:dyDescent="0.35">
      <c r="B304" s="98" t="s">
        <v>362</v>
      </c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100"/>
    </row>
    <row r="305" spans="2:43" ht="72" x14ac:dyDescent="0.35">
      <c r="B305" s="6">
        <v>248</v>
      </c>
      <c r="C305" s="3" t="s">
        <v>363</v>
      </c>
      <c r="D305" s="20">
        <v>366</v>
      </c>
      <c r="E305" s="20">
        <v>155</v>
      </c>
      <c r="F305" s="20">
        <v>183</v>
      </c>
      <c r="G305" s="20">
        <v>28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1</v>
      </c>
      <c r="S305" s="20">
        <v>0.27</v>
      </c>
      <c r="T305" s="20">
        <v>1</v>
      </c>
      <c r="U305" s="20">
        <v>0.27</v>
      </c>
      <c r="V305" s="20">
        <v>0</v>
      </c>
      <c r="W305" s="20">
        <v>0</v>
      </c>
      <c r="X305" s="20">
        <v>180</v>
      </c>
      <c r="Y305" s="20">
        <v>50</v>
      </c>
      <c r="Z305" s="20">
        <v>54</v>
      </c>
      <c r="AA305" s="20">
        <v>14.7</v>
      </c>
      <c r="AB305" s="6">
        <v>1</v>
      </c>
      <c r="AC305" s="20">
        <v>0.3</v>
      </c>
      <c r="AD305" s="20">
        <v>0</v>
      </c>
      <c r="AE305" s="20">
        <v>0</v>
      </c>
      <c r="AF305" s="20">
        <v>300</v>
      </c>
      <c r="AG305" s="20">
        <v>82</v>
      </c>
      <c r="AH305" s="20">
        <v>338</v>
      </c>
      <c r="AI305" s="20">
        <v>92</v>
      </c>
      <c r="AJ305" s="20">
        <v>115</v>
      </c>
      <c r="AK305" s="20">
        <v>31</v>
      </c>
      <c r="AL305" s="20">
        <v>35</v>
      </c>
      <c r="AM305" s="20">
        <v>1</v>
      </c>
      <c r="AN305" s="20">
        <v>1</v>
      </c>
      <c r="AO305" s="20">
        <v>0.5</v>
      </c>
      <c r="AP305" s="20">
        <v>1</v>
      </c>
      <c r="AQ305" s="20">
        <v>4</v>
      </c>
    </row>
    <row r="306" spans="2:43" ht="72" x14ac:dyDescent="0.35">
      <c r="B306" s="6">
        <v>249</v>
      </c>
      <c r="C306" s="3" t="s">
        <v>364</v>
      </c>
      <c r="D306" s="20">
        <v>719</v>
      </c>
      <c r="E306" s="20">
        <v>323</v>
      </c>
      <c r="F306" s="20">
        <v>353</v>
      </c>
      <c r="G306" s="20">
        <v>43</v>
      </c>
      <c r="H306" s="20">
        <v>5</v>
      </c>
      <c r="I306" s="20">
        <v>0.6</v>
      </c>
      <c r="J306" s="20">
        <v>5</v>
      </c>
      <c r="K306" s="20">
        <v>0.6</v>
      </c>
      <c r="L306" s="20">
        <v>6</v>
      </c>
      <c r="M306" s="20">
        <v>0.8</v>
      </c>
      <c r="N306" s="20">
        <v>4</v>
      </c>
      <c r="O306" s="20">
        <v>0.5</v>
      </c>
      <c r="P306" s="20">
        <v>0</v>
      </c>
      <c r="Q306" s="20">
        <v>0</v>
      </c>
      <c r="R306" s="20">
        <v>2</v>
      </c>
      <c r="S306" s="20">
        <v>0.2</v>
      </c>
      <c r="T306" s="20">
        <v>0</v>
      </c>
      <c r="U306" s="20">
        <v>0</v>
      </c>
      <c r="V306" s="20">
        <v>4</v>
      </c>
      <c r="W306" s="20">
        <v>0.5</v>
      </c>
      <c r="X306" s="20">
        <v>8</v>
      </c>
      <c r="Y306" s="20">
        <v>1.1000000000000001</v>
      </c>
      <c r="Z306" s="20">
        <v>130</v>
      </c>
      <c r="AA306" s="20">
        <v>18</v>
      </c>
      <c r="AB306" s="6">
        <v>0</v>
      </c>
      <c r="AC306" s="20">
        <v>0</v>
      </c>
      <c r="AD306" s="20">
        <v>719</v>
      </c>
      <c r="AE306" s="20">
        <v>100</v>
      </c>
      <c r="AF306" s="20">
        <v>415</v>
      </c>
      <c r="AG306" s="20">
        <v>57.7</v>
      </c>
      <c r="AH306" s="20">
        <v>105</v>
      </c>
      <c r="AI306" s="20">
        <v>14.6</v>
      </c>
      <c r="AJ306" s="20">
        <v>719</v>
      </c>
      <c r="AK306" s="20">
        <v>100</v>
      </c>
      <c r="AL306" s="20">
        <v>4</v>
      </c>
      <c r="AM306" s="20">
        <v>0.5</v>
      </c>
      <c r="AN306" s="20">
        <v>1</v>
      </c>
      <c r="AO306" s="20">
        <v>1</v>
      </c>
      <c r="AP306" s="20">
        <v>1</v>
      </c>
      <c r="AQ306" s="20">
        <v>4</v>
      </c>
    </row>
    <row r="307" spans="2:43" ht="72" x14ac:dyDescent="0.35">
      <c r="B307" s="6">
        <v>250</v>
      </c>
      <c r="C307" s="3" t="s">
        <v>365</v>
      </c>
      <c r="D307" s="20">
        <v>271</v>
      </c>
      <c r="E307" s="20">
        <v>99</v>
      </c>
      <c r="F307" s="20">
        <v>147</v>
      </c>
      <c r="G307" s="20">
        <v>25</v>
      </c>
      <c r="H307" s="20">
        <v>1</v>
      </c>
      <c r="I307" s="20">
        <v>0.3</v>
      </c>
      <c r="J307" s="20">
        <v>2</v>
      </c>
      <c r="K307" s="20">
        <v>0.7</v>
      </c>
      <c r="L307" s="20">
        <v>0</v>
      </c>
      <c r="M307" s="20">
        <v>0</v>
      </c>
      <c r="N307" s="20">
        <v>1</v>
      </c>
      <c r="O307" s="20">
        <v>0.3</v>
      </c>
      <c r="P307" s="20">
        <v>0</v>
      </c>
      <c r="Q307" s="20">
        <v>0</v>
      </c>
      <c r="R307" s="20">
        <v>2</v>
      </c>
      <c r="S307" s="20">
        <v>0.7</v>
      </c>
      <c r="T307" s="20">
        <v>0</v>
      </c>
      <c r="U307" s="20">
        <v>0</v>
      </c>
      <c r="V307" s="20">
        <v>1</v>
      </c>
      <c r="W307" s="20">
        <v>0.3</v>
      </c>
      <c r="X307" s="20">
        <v>50</v>
      </c>
      <c r="Y307" s="20">
        <v>18</v>
      </c>
      <c r="Z307" s="20">
        <v>44</v>
      </c>
      <c r="AA307" s="20">
        <v>16</v>
      </c>
      <c r="AB307" s="6">
        <v>20</v>
      </c>
      <c r="AC307" s="20">
        <v>7</v>
      </c>
      <c r="AD307" s="20">
        <v>0</v>
      </c>
      <c r="AE307" s="20">
        <v>0</v>
      </c>
      <c r="AF307" s="20">
        <v>194</v>
      </c>
      <c r="AG307" s="20">
        <v>71.5</v>
      </c>
      <c r="AH307" s="20">
        <v>262</v>
      </c>
      <c r="AI307" s="20">
        <v>97</v>
      </c>
      <c r="AJ307" s="20">
        <v>271</v>
      </c>
      <c r="AK307" s="20">
        <v>100</v>
      </c>
      <c r="AL307" s="20">
        <v>18</v>
      </c>
      <c r="AM307" s="20">
        <v>0</v>
      </c>
      <c r="AN307" s="20">
        <v>0</v>
      </c>
      <c r="AO307" s="20">
        <v>1</v>
      </c>
      <c r="AP307" s="20">
        <v>1</v>
      </c>
      <c r="AQ307" s="20">
        <v>3</v>
      </c>
    </row>
    <row r="308" spans="2:43" ht="54" x14ac:dyDescent="0.35">
      <c r="B308" s="6">
        <v>251</v>
      </c>
      <c r="C308" s="3" t="s">
        <v>366</v>
      </c>
      <c r="D308" s="20">
        <v>992</v>
      </c>
      <c r="E308" s="20">
        <v>439</v>
      </c>
      <c r="F308" s="20">
        <v>454</v>
      </c>
      <c r="G308" s="20">
        <v>99</v>
      </c>
      <c r="H308" s="20">
        <v>8</v>
      </c>
      <c r="I308" s="20" t="s">
        <v>39</v>
      </c>
      <c r="J308" s="20">
        <v>6</v>
      </c>
      <c r="K308" s="20" t="s">
        <v>201</v>
      </c>
      <c r="L308" s="20">
        <v>0</v>
      </c>
      <c r="M308" s="20">
        <v>0</v>
      </c>
      <c r="N308" s="20">
        <v>4</v>
      </c>
      <c r="O308" s="20" t="s">
        <v>102</v>
      </c>
      <c r="P308" s="20">
        <v>2</v>
      </c>
      <c r="Q308" s="20" t="s">
        <v>70</v>
      </c>
      <c r="R308" s="20">
        <v>4</v>
      </c>
      <c r="S308" s="20" t="s">
        <v>102</v>
      </c>
      <c r="T308" s="20">
        <v>0</v>
      </c>
      <c r="U308" s="20">
        <v>0</v>
      </c>
      <c r="V308" s="20">
        <v>0</v>
      </c>
      <c r="W308" s="20">
        <v>0</v>
      </c>
      <c r="X308" s="20">
        <v>992</v>
      </c>
      <c r="Y308" s="20">
        <v>100</v>
      </c>
      <c r="Z308" s="20">
        <v>127</v>
      </c>
      <c r="AA308" s="20">
        <v>13</v>
      </c>
      <c r="AB308" s="6">
        <v>100</v>
      </c>
      <c r="AC308" s="20">
        <v>9</v>
      </c>
      <c r="AD308" s="20">
        <v>0</v>
      </c>
      <c r="AE308" s="20">
        <v>0</v>
      </c>
      <c r="AF308" s="20">
        <v>948</v>
      </c>
      <c r="AG308" s="20">
        <v>96</v>
      </c>
      <c r="AH308" s="20">
        <v>947</v>
      </c>
      <c r="AI308" s="20">
        <v>95</v>
      </c>
      <c r="AJ308" s="20">
        <v>992</v>
      </c>
      <c r="AK308" s="20">
        <v>100</v>
      </c>
      <c r="AL308" s="20">
        <v>992</v>
      </c>
      <c r="AM308" s="20">
        <v>0</v>
      </c>
      <c r="AN308" s="20">
        <v>0</v>
      </c>
      <c r="AO308" s="20">
        <v>1</v>
      </c>
      <c r="AP308" s="20">
        <v>1</v>
      </c>
      <c r="AQ308" s="20">
        <v>10</v>
      </c>
    </row>
    <row r="309" spans="2:43" x14ac:dyDescent="0.35">
      <c r="B309" s="96" t="s">
        <v>46</v>
      </c>
      <c r="C309" s="97"/>
      <c r="D309" s="8">
        <f t="shared" ref="D309:W309" si="34">SUM(D305:D308)</f>
        <v>2348</v>
      </c>
      <c r="E309" s="8">
        <f t="shared" si="34"/>
        <v>1016</v>
      </c>
      <c r="F309" s="8">
        <f t="shared" si="34"/>
        <v>1137</v>
      </c>
      <c r="G309" s="8">
        <f t="shared" si="34"/>
        <v>195</v>
      </c>
      <c r="H309" s="8">
        <f t="shared" si="34"/>
        <v>14</v>
      </c>
      <c r="I309" s="8">
        <f t="shared" si="34"/>
        <v>0.89999999999999991</v>
      </c>
      <c r="J309" s="8">
        <f t="shared" si="34"/>
        <v>13</v>
      </c>
      <c r="K309" s="8">
        <f t="shared" si="34"/>
        <v>1.2999999999999998</v>
      </c>
      <c r="L309" s="8">
        <f t="shared" si="34"/>
        <v>6</v>
      </c>
      <c r="M309" s="8">
        <f t="shared" si="34"/>
        <v>0.8</v>
      </c>
      <c r="N309" s="8">
        <f t="shared" si="34"/>
        <v>9</v>
      </c>
      <c r="O309" s="8">
        <f t="shared" si="34"/>
        <v>0.8</v>
      </c>
      <c r="P309" s="8">
        <f t="shared" si="34"/>
        <v>2</v>
      </c>
      <c r="Q309" s="8">
        <f t="shared" si="34"/>
        <v>0</v>
      </c>
      <c r="R309" s="8">
        <f t="shared" si="34"/>
        <v>9</v>
      </c>
      <c r="S309" s="8">
        <f t="shared" si="34"/>
        <v>1.17</v>
      </c>
      <c r="T309" s="8">
        <f t="shared" si="34"/>
        <v>1</v>
      </c>
      <c r="U309" s="8">
        <f t="shared" si="34"/>
        <v>0.27</v>
      </c>
      <c r="V309" s="8">
        <f t="shared" si="34"/>
        <v>5</v>
      </c>
      <c r="W309" s="8">
        <f t="shared" si="34"/>
        <v>0.8</v>
      </c>
      <c r="X309" s="8">
        <v>1230</v>
      </c>
      <c r="Y309" s="8">
        <f>SUM(Y305:Y308)</f>
        <v>169.1</v>
      </c>
      <c r="Z309" s="8">
        <f>SUM(Z305:Z308)</f>
        <v>355</v>
      </c>
      <c r="AA309" s="8">
        <f>SUM(AA305:AA308)</f>
        <v>61.7</v>
      </c>
      <c r="AB309" s="8">
        <v>121</v>
      </c>
      <c r="AC309" s="8">
        <f t="shared" ref="AC309:AQ309" si="35">SUM(AC305:AC308)</f>
        <v>16.3</v>
      </c>
      <c r="AD309" s="8">
        <f t="shared" si="35"/>
        <v>719</v>
      </c>
      <c r="AE309" s="8">
        <f t="shared" si="35"/>
        <v>100</v>
      </c>
      <c r="AF309" s="8">
        <f t="shared" si="35"/>
        <v>1857</v>
      </c>
      <c r="AG309" s="8">
        <f t="shared" si="35"/>
        <v>307.2</v>
      </c>
      <c r="AH309" s="8">
        <f t="shared" si="35"/>
        <v>1652</v>
      </c>
      <c r="AI309" s="8">
        <f t="shared" si="35"/>
        <v>298.60000000000002</v>
      </c>
      <c r="AJ309" s="8">
        <f t="shared" si="35"/>
        <v>2097</v>
      </c>
      <c r="AK309" s="8">
        <f t="shared" si="35"/>
        <v>331</v>
      </c>
      <c r="AL309" s="8">
        <f t="shared" si="35"/>
        <v>1049</v>
      </c>
      <c r="AM309" s="8">
        <f t="shared" si="35"/>
        <v>1.5</v>
      </c>
      <c r="AN309" s="8">
        <f t="shared" si="35"/>
        <v>2</v>
      </c>
      <c r="AO309" s="8">
        <f t="shared" si="35"/>
        <v>3.5</v>
      </c>
      <c r="AP309" s="8">
        <f t="shared" si="35"/>
        <v>4</v>
      </c>
      <c r="AQ309" s="8">
        <f t="shared" si="35"/>
        <v>21</v>
      </c>
    </row>
    <row r="310" spans="2:43" x14ac:dyDescent="0.35">
      <c r="B310" s="98" t="s">
        <v>367</v>
      </c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100"/>
    </row>
    <row r="311" spans="2:43" ht="72" x14ac:dyDescent="0.35">
      <c r="B311" s="6">
        <v>252</v>
      </c>
      <c r="C311" s="3" t="s">
        <v>289</v>
      </c>
      <c r="D311" s="6">
        <v>347</v>
      </c>
      <c r="E311" s="6">
        <v>0</v>
      </c>
      <c r="F311" s="6">
        <v>300</v>
      </c>
      <c r="G311" s="6">
        <v>47</v>
      </c>
      <c r="H311" s="6">
        <v>8</v>
      </c>
      <c r="I311" s="6">
        <v>2.2999999999999998</v>
      </c>
      <c r="J311" s="6">
        <v>1</v>
      </c>
      <c r="K311" s="6">
        <v>0.3</v>
      </c>
      <c r="L311" s="6">
        <v>3</v>
      </c>
      <c r="M311" s="6">
        <v>0.9</v>
      </c>
      <c r="N311" s="6">
        <v>1</v>
      </c>
      <c r="O311" s="6">
        <v>0.3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3</v>
      </c>
      <c r="W311" s="6">
        <v>0.86</v>
      </c>
      <c r="X311" s="6">
        <v>38</v>
      </c>
      <c r="Y311" s="6">
        <v>11</v>
      </c>
      <c r="Z311" s="6">
        <v>15</v>
      </c>
      <c r="AA311" s="6">
        <v>4</v>
      </c>
      <c r="AB311" s="6">
        <v>3</v>
      </c>
      <c r="AC311" s="6">
        <v>0.8</v>
      </c>
      <c r="AD311" s="6">
        <v>57</v>
      </c>
      <c r="AE311" s="6">
        <v>16</v>
      </c>
      <c r="AF311" s="6">
        <v>300</v>
      </c>
      <c r="AG311" s="6">
        <v>87</v>
      </c>
      <c r="AH311" s="6">
        <v>161</v>
      </c>
      <c r="AI311" s="6">
        <v>46.4</v>
      </c>
      <c r="AJ311" s="6">
        <v>275</v>
      </c>
      <c r="AK311" s="6">
        <v>79</v>
      </c>
      <c r="AL311" s="6">
        <v>0</v>
      </c>
      <c r="AM311" s="6">
        <v>1</v>
      </c>
      <c r="AN311" s="6">
        <v>1</v>
      </c>
      <c r="AO311" s="6">
        <v>1</v>
      </c>
      <c r="AP311" s="6">
        <v>1</v>
      </c>
      <c r="AQ311" s="6">
        <v>4</v>
      </c>
    </row>
    <row r="312" spans="2:43" ht="72" x14ac:dyDescent="0.35">
      <c r="B312" s="6">
        <v>253</v>
      </c>
      <c r="C312" s="3" t="s">
        <v>368</v>
      </c>
      <c r="D312" s="6">
        <v>249</v>
      </c>
      <c r="E312" s="6">
        <v>100</v>
      </c>
      <c r="F312" s="6">
        <v>126</v>
      </c>
      <c r="G312" s="6">
        <v>23</v>
      </c>
      <c r="H312" s="6">
        <v>1</v>
      </c>
      <c r="I312" s="16">
        <v>0.4</v>
      </c>
      <c r="J312" s="6">
        <v>1</v>
      </c>
      <c r="K312" s="6">
        <v>0.4</v>
      </c>
      <c r="L312" s="6">
        <v>0</v>
      </c>
      <c r="M312" s="6">
        <v>0</v>
      </c>
      <c r="N312" s="6">
        <v>1</v>
      </c>
      <c r="O312" s="6">
        <v>0.4</v>
      </c>
      <c r="P312" s="6">
        <v>0</v>
      </c>
      <c r="Q312" s="6">
        <v>0</v>
      </c>
      <c r="R312" s="6">
        <v>2</v>
      </c>
      <c r="S312" s="6">
        <v>0.8</v>
      </c>
      <c r="T312" s="6">
        <v>0</v>
      </c>
      <c r="U312" s="6">
        <v>0</v>
      </c>
      <c r="V312" s="6">
        <v>5</v>
      </c>
      <c r="W312" s="6">
        <v>2</v>
      </c>
      <c r="X312" s="6">
        <v>15</v>
      </c>
      <c r="Y312" s="6">
        <v>6</v>
      </c>
      <c r="Z312" s="6">
        <v>15</v>
      </c>
      <c r="AA312" s="6">
        <v>6</v>
      </c>
      <c r="AB312" s="6">
        <v>0</v>
      </c>
      <c r="AC312" s="6">
        <v>0</v>
      </c>
      <c r="AD312" s="6">
        <v>249</v>
      </c>
      <c r="AE312" s="6">
        <v>100</v>
      </c>
      <c r="AF312" s="6">
        <v>105</v>
      </c>
      <c r="AG312" s="6">
        <v>42.1</v>
      </c>
      <c r="AH312" s="6">
        <v>236</v>
      </c>
      <c r="AI312" s="6">
        <v>94.8</v>
      </c>
      <c r="AJ312" s="6">
        <v>249</v>
      </c>
      <c r="AK312" s="6">
        <v>100</v>
      </c>
      <c r="AL312" s="6">
        <v>5</v>
      </c>
      <c r="AM312" s="6">
        <v>0</v>
      </c>
      <c r="AN312" s="6">
        <v>0</v>
      </c>
      <c r="AO312" s="6">
        <v>0.5</v>
      </c>
      <c r="AP312" s="6">
        <v>1</v>
      </c>
      <c r="AQ312" s="6">
        <v>0</v>
      </c>
    </row>
    <row r="313" spans="2:43" ht="72" x14ac:dyDescent="0.35">
      <c r="B313" s="6">
        <v>254</v>
      </c>
      <c r="C313" s="3" t="s">
        <v>174</v>
      </c>
      <c r="D313" s="6">
        <v>216</v>
      </c>
      <c r="E313" s="6">
        <v>92</v>
      </c>
      <c r="F313" s="6">
        <v>115</v>
      </c>
      <c r="G313" s="6">
        <v>9</v>
      </c>
      <c r="H313" s="6">
        <v>4</v>
      </c>
      <c r="I313" s="6">
        <v>1.8</v>
      </c>
      <c r="J313" s="6">
        <v>1</v>
      </c>
      <c r="K313" s="6">
        <v>0.46</v>
      </c>
      <c r="L313" s="6">
        <v>3</v>
      </c>
      <c r="M313" s="6">
        <v>1.4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15</v>
      </c>
      <c r="Y313" s="6">
        <v>6.9</v>
      </c>
      <c r="Z313" s="6">
        <v>20</v>
      </c>
      <c r="AA313" s="6">
        <v>9.25</v>
      </c>
      <c r="AB313" s="6">
        <v>0</v>
      </c>
      <c r="AC313" s="6">
        <v>0</v>
      </c>
      <c r="AD313" s="6">
        <v>207</v>
      </c>
      <c r="AE313" s="6">
        <v>95.8</v>
      </c>
      <c r="AF313" s="6">
        <v>126</v>
      </c>
      <c r="AG313" s="6">
        <v>58</v>
      </c>
      <c r="AH313" s="6">
        <v>138</v>
      </c>
      <c r="AI313" s="6">
        <v>64</v>
      </c>
      <c r="AJ313" s="6">
        <v>216</v>
      </c>
      <c r="AK313" s="6">
        <v>100</v>
      </c>
      <c r="AL313" s="6">
        <v>5</v>
      </c>
      <c r="AM313" s="6">
        <v>0</v>
      </c>
      <c r="AN313" s="6">
        <v>0</v>
      </c>
      <c r="AO313" s="6">
        <v>1</v>
      </c>
      <c r="AP313" s="6">
        <v>1</v>
      </c>
      <c r="AQ313" s="6">
        <v>4</v>
      </c>
    </row>
    <row r="314" spans="2:43" ht="72" x14ac:dyDescent="0.35">
      <c r="B314" s="6">
        <v>255</v>
      </c>
      <c r="C314" s="3" t="s">
        <v>369</v>
      </c>
      <c r="D314" s="6">
        <v>156</v>
      </c>
      <c r="E314" s="6">
        <v>60</v>
      </c>
      <c r="F314" s="6">
        <v>81</v>
      </c>
      <c r="G314" s="13">
        <v>15</v>
      </c>
      <c r="H314" s="13">
        <v>4</v>
      </c>
      <c r="I314" s="13">
        <v>2.5</v>
      </c>
      <c r="J314" s="13">
        <v>2</v>
      </c>
      <c r="K314" s="13">
        <v>1</v>
      </c>
      <c r="L314" s="13">
        <v>0</v>
      </c>
      <c r="M314" s="13">
        <v>0</v>
      </c>
      <c r="N314" s="13">
        <v>1</v>
      </c>
      <c r="O314" s="13">
        <v>0.6</v>
      </c>
      <c r="P314" s="13">
        <v>0</v>
      </c>
      <c r="Q314" s="13">
        <v>0</v>
      </c>
      <c r="R314" s="13">
        <v>1</v>
      </c>
      <c r="S314" s="13">
        <v>0.6</v>
      </c>
      <c r="T314" s="6">
        <v>0</v>
      </c>
      <c r="U314" s="6">
        <v>0</v>
      </c>
      <c r="V314" s="6">
        <v>2</v>
      </c>
      <c r="W314" s="6">
        <v>1</v>
      </c>
      <c r="X314" s="6">
        <v>3</v>
      </c>
      <c r="Y314" s="6">
        <v>2.5</v>
      </c>
      <c r="Z314" s="6">
        <v>15</v>
      </c>
      <c r="AA314" s="6">
        <v>10</v>
      </c>
      <c r="AB314" s="6">
        <v>0</v>
      </c>
      <c r="AC314" s="6">
        <v>0</v>
      </c>
      <c r="AD314" s="6">
        <v>37</v>
      </c>
      <c r="AE314" s="6">
        <v>24</v>
      </c>
      <c r="AF314" s="6">
        <v>121</v>
      </c>
      <c r="AG314" s="6">
        <v>78</v>
      </c>
      <c r="AH314" s="6">
        <v>156</v>
      </c>
      <c r="AI314" s="6">
        <v>100</v>
      </c>
      <c r="AJ314" s="6">
        <v>156</v>
      </c>
      <c r="AK314" s="6">
        <v>100</v>
      </c>
      <c r="AL314" s="6">
        <v>2</v>
      </c>
      <c r="AM314" s="6">
        <v>0.5</v>
      </c>
      <c r="AN314" s="6">
        <v>1</v>
      </c>
      <c r="AO314" s="6">
        <v>0</v>
      </c>
      <c r="AP314" s="6">
        <v>0</v>
      </c>
      <c r="AQ314" s="6">
        <v>1</v>
      </c>
    </row>
    <row r="315" spans="2:43" ht="72" x14ac:dyDescent="0.35">
      <c r="B315" s="6">
        <v>256</v>
      </c>
      <c r="C315" s="3" t="s">
        <v>220</v>
      </c>
      <c r="D315" s="6">
        <v>165</v>
      </c>
      <c r="E315" s="6">
        <v>82</v>
      </c>
      <c r="F315" s="6">
        <v>74</v>
      </c>
      <c r="G315" s="6">
        <v>9</v>
      </c>
      <c r="H315" s="6">
        <v>5</v>
      </c>
      <c r="I315" s="6">
        <v>3</v>
      </c>
      <c r="J315" s="6">
        <v>1</v>
      </c>
      <c r="K315" s="6">
        <v>0.6</v>
      </c>
      <c r="L315" s="6">
        <v>0</v>
      </c>
      <c r="M315" s="6">
        <v>0</v>
      </c>
      <c r="N315" s="6">
        <v>1</v>
      </c>
      <c r="O315" s="6">
        <v>0.6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1</v>
      </c>
      <c r="W315" s="6">
        <v>0.6</v>
      </c>
      <c r="X315" s="6">
        <v>10</v>
      </c>
      <c r="Y315" s="6">
        <v>6</v>
      </c>
      <c r="Z315" s="6">
        <v>20</v>
      </c>
      <c r="AA315" s="6">
        <v>12</v>
      </c>
      <c r="AB315" s="6">
        <v>0</v>
      </c>
      <c r="AC315" s="6">
        <v>0</v>
      </c>
      <c r="AD315" s="6">
        <v>30</v>
      </c>
      <c r="AE315" s="6">
        <v>18</v>
      </c>
      <c r="AF315" s="6">
        <v>45</v>
      </c>
      <c r="AG315" s="6">
        <v>28</v>
      </c>
      <c r="AH315" s="6">
        <v>165</v>
      </c>
      <c r="AI315" s="6">
        <v>100</v>
      </c>
      <c r="AJ315" s="6">
        <v>165</v>
      </c>
      <c r="AK315" s="6">
        <v>100</v>
      </c>
      <c r="AL315" s="6">
        <v>1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</row>
    <row r="316" spans="2:43" ht="72" x14ac:dyDescent="0.35">
      <c r="B316" s="6">
        <v>257</v>
      </c>
      <c r="C316" s="3" t="s">
        <v>370</v>
      </c>
      <c r="D316" s="6">
        <v>178</v>
      </c>
      <c r="E316" s="6">
        <v>75</v>
      </c>
      <c r="F316" s="6">
        <v>82</v>
      </c>
      <c r="G316" s="6">
        <v>21</v>
      </c>
      <c r="H316" s="6">
        <v>2</v>
      </c>
      <c r="I316" s="6">
        <v>1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2</v>
      </c>
      <c r="S316" s="6">
        <v>1</v>
      </c>
      <c r="T316" s="6">
        <v>0</v>
      </c>
      <c r="U316" s="6">
        <v>0</v>
      </c>
      <c r="V316" s="6">
        <v>8</v>
      </c>
      <c r="W316" s="6">
        <v>4</v>
      </c>
      <c r="X316" s="6">
        <v>5</v>
      </c>
      <c r="Y316" s="6">
        <v>3</v>
      </c>
      <c r="Z316" s="6">
        <v>20</v>
      </c>
      <c r="AA316" s="6">
        <v>11</v>
      </c>
      <c r="AB316" s="6">
        <v>1</v>
      </c>
      <c r="AC316" s="6">
        <v>0.5</v>
      </c>
      <c r="AD316" s="6">
        <v>162</v>
      </c>
      <c r="AE316" s="6">
        <v>91</v>
      </c>
      <c r="AF316" s="6">
        <v>123</v>
      </c>
      <c r="AG316" s="6">
        <v>69</v>
      </c>
      <c r="AH316" s="6">
        <v>151</v>
      </c>
      <c r="AI316" s="6">
        <v>84</v>
      </c>
      <c r="AJ316" s="6">
        <v>103</v>
      </c>
      <c r="AK316" s="6">
        <v>58</v>
      </c>
      <c r="AL316" s="6">
        <v>0</v>
      </c>
      <c r="AM316" s="6">
        <v>0</v>
      </c>
      <c r="AN316" s="6">
        <v>0</v>
      </c>
      <c r="AO316" s="6">
        <v>1</v>
      </c>
      <c r="AP316" s="6">
        <v>1</v>
      </c>
      <c r="AQ316" s="6">
        <v>3</v>
      </c>
    </row>
    <row r="317" spans="2:43" ht="72" x14ac:dyDescent="0.35">
      <c r="B317" s="6">
        <v>258</v>
      </c>
      <c r="C317" s="3" t="s">
        <v>223</v>
      </c>
      <c r="D317" s="6">
        <v>151</v>
      </c>
      <c r="E317" s="6">
        <v>65</v>
      </c>
      <c r="F317" s="6">
        <v>75</v>
      </c>
      <c r="G317" s="6">
        <v>11</v>
      </c>
      <c r="H317" s="6">
        <v>2</v>
      </c>
      <c r="I317" s="6">
        <v>1.3</v>
      </c>
      <c r="J317" s="6">
        <v>1</v>
      </c>
      <c r="K317" s="6">
        <v>0.7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0.7</v>
      </c>
      <c r="T317" s="6">
        <v>0</v>
      </c>
      <c r="U317" s="6">
        <v>0</v>
      </c>
      <c r="V317" s="6">
        <v>0</v>
      </c>
      <c r="W317" s="6">
        <v>0</v>
      </c>
      <c r="X317" s="6">
        <v>2</v>
      </c>
      <c r="Y317" s="6">
        <v>1.3</v>
      </c>
      <c r="Z317" s="6">
        <v>20</v>
      </c>
      <c r="AA317" s="6">
        <v>13.2</v>
      </c>
      <c r="AB317" s="6">
        <v>3</v>
      </c>
      <c r="AC317" s="6">
        <v>2</v>
      </c>
      <c r="AD317" s="6">
        <v>12</v>
      </c>
      <c r="AE317" s="6">
        <v>8</v>
      </c>
      <c r="AF317" s="6">
        <v>146</v>
      </c>
      <c r="AG317" s="6">
        <v>97</v>
      </c>
      <c r="AH317" s="6">
        <v>140</v>
      </c>
      <c r="AI317" s="6">
        <v>93</v>
      </c>
      <c r="AJ317" s="6">
        <v>147</v>
      </c>
      <c r="AK317" s="6">
        <v>97.4</v>
      </c>
      <c r="AL317" s="6">
        <v>8</v>
      </c>
      <c r="AM317" s="6">
        <v>0</v>
      </c>
      <c r="AN317" s="6">
        <v>0</v>
      </c>
      <c r="AO317" s="6">
        <v>0</v>
      </c>
      <c r="AP317" s="6">
        <v>0</v>
      </c>
      <c r="AQ317" s="6">
        <v>5</v>
      </c>
    </row>
    <row r="318" spans="2:43" ht="72" x14ac:dyDescent="0.35">
      <c r="B318" s="6">
        <v>259</v>
      </c>
      <c r="C318" s="3" t="s">
        <v>371</v>
      </c>
      <c r="D318" s="6">
        <v>256</v>
      </c>
      <c r="E318" s="6">
        <v>117</v>
      </c>
      <c r="F318" s="6">
        <v>127</v>
      </c>
      <c r="G318" s="6">
        <v>12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1</v>
      </c>
      <c r="U318" s="6">
        <v>0.4</v>
      </c>
      <c r="V318" s="6">
        <v>2</v>
      </c>
      <c r="W318" s="6">
        <v>0.8</v>
      </c>
      <c r="X318" s="6">
        <v>112</v>
      </c>
      <c r="Y318" s="6">
        <v>19</v>
      </c>
      <c r="Z318" s="6">
        <v>26</v>
      </c>
      <c r="AA318" s="6">
        <v>10</v>
      </c>
      <c r="AB318" s="6">
        <v>4</v>
      </c>
      <c r="AC318" s="6">
        <v>1.5</v>
      </c>
      <c r="AD318" s="6">
        <v>256</v>
      </c>
      <c r="AE318" s="6">
        <v>100</v>
      </c>
      <c r="AF318" s="6">
        <v>121</v>
      </c>
      <c r="AG318" s="6">
        <v>47</v>
      </c>
      <c r="AH318" s="6">
        <v>117</v>
      </c>
      <c r="AI318" s="6">
        <v>46</v>
      </c>
      <c r="AJ318" s="6">
        <v>256</v>
      </c>
      <c r="AK318" s="6">
        <v>100</v>
      </c>
      <c r="AL318" s="6">
        <v>48</v>
      </c>
      <c r="AM318" s="6">
        <v>0</v>
      </c>
      <c r="AN318" s="6">
        <v>0</v>
      </c>
      <c r="AO318" s="6">
        <v>0</v>
      </c>
      <c r="AP318" s="6">
        <v>0</v>
      </c>
      <c r="AQ318" s="6">
        <v>4</v>
      </c>
    </row>
    <row r="319" spans="2:43" ht="72" x14ac:dyDescent="0.35">
      <c r="B319" s="6">
        <v>260</v>
      </c>
      <c r="C319" s="3" t="s">
        <v>372</v>
      </c>
      <c r="D319" s="15">
        <v>154</v>
      </c>
      <c r="E319" s="6">
        <v>70</v>
      </c>
      <c r="F319" s="6">
        <v>72</v>
      </c>
      <c r="G319" s="13">
        <v>12</v>
      </c>
      <c r="H319" s="13">
        <v>3</v>
      </c>
      <c r="I319" s="13">
        <v>2</v>
      </c>
      <c r="J319" s="13">
        <v>0</v>
      </c>
      <c r="K319" s="13">
        <v>0</v>
      </c>
      <c r="L319" s="13">
        <v>1</v>
      </c>
      <c r="M319" s="13">
        <v>0.6</v>
      </c>
      <c r="N319" s="13">
        <v>1</v>
      </c>
      <c r="O319" s="13">
        <v>0.6</v>
      </c>
      <c r="P319" s="13">
        <v>0</v>
      </c>
      <c r="Q319" s="13">
        <v>0</v>
      </c>
      <c r="R319" s="13">
        <v>0.6</v>
      </c>
      <c r="S319" s="13">
        <v>6</v>
      </c>
      <c r="T319" s="6">
        <v>1</v>
      </c>
      <c r="U319" s="6">
        <v>0.6</v>
      </c>
      <c r="V319" s="6">
        <v>4</v>
      </c>
      <c r="W319" s="6">
        <v>2.6</v>
      </c>
      <c r="X319" s="6">
        <v>90</v>
      </c>
      <c r="Y319" s="6">
        <v>58</v>
      </c>
      <c r="Z319" s="6">
        <v>33</v>
      </c>
      <c r="AA319" s="6">
        <v>21</v>
      </c>
      <c r="AB319" s="6">
        <v>1</v>
      </c>
      <c r="AC319" s="6">
        <v>0.6</v>
      </c>
      <c r="AD319" s="6">
        <v>0</v>
      </c>
      <c r="AE319" s="6">
        <v>0</v>
      </c>
      <c r="AF319" s="6">
        <v>128</v>
      </c>
      <c r="AG319" s="6">
        <v>83</v>
      </c>
      <c r="AH319" s="6">
        <v>120</v>
      </c>
      <c r="AI319" s="6">
        <v>78</v>
      </c>
      <c r="AJ319" s="6">
        <v>85</v>
      </c>
      <c r="AK319" s="6">
        <v>55</v>
      </c>
      <c r="AL319" s="6">
        <v>6</v>
      </c>
      <c r="AM319" s="6">
        <v>0</v>
      </c>
      <c r="AN319" s="6">
        <v>0</v>
      </c>
      <c r="AO319" s="6">
        <v>1</v>
      </c>
      <c r="AP319" s="6">
        <v>1</v>
      </c>
      <c r="AQ319" s="6">
        <v>3</v>
      </c>
    </row>
    <row r="320" spans="2:43" x14ac:dyDescent="0.35">
      <c r="B320" s="96" t="s">
        <v>46</v>
      </c>
      <c r="C320" s="97"/>
      <c r="D320" s="50">
        <f t="shared" ref="D320:AQ320" si="36">SUM(D311:D319)</f>
        <v>1872</v>
      </c>
      <c r="E320" s="50">
        <f t="shared" si="36"/>
        <v>661</v>
      </c>
      <c r="F320" s="50">
        <f t="shared" si="36"/>
        <v>1052</v>
      </c>
      <c r="G320" s="50">
        <f t="shared" si="36"/>
        <v>159</v>
      </c>
      <c r="H320" s="50">
        <f t="shared" si="36"/>
        <v>29</v>
      </c>
      <c r="I320" s="50">
        <f t="shared" si="36"/>
        <v>14.3</v>
      </c>
      <c r="J320" s="50">
        <f t="shared" si="36"/>
        <v>7</v>
      </c>
      <c r="K320" s="50">
        <f t="shared" si="36"/>
        <v>3.46</v>
      </c>
      <c r="L320" s="50">
        <f t="shared" si="36"/>
        <v>7</v>
      </c>
      <c r="M320" s="50">
        <f t="shared" si="36"/>
        <v>2.9</v>
      </c>
      <c r="N320" s="50">
        <f t="shared" si="36"/>
        <v>5</v>
      </c>
      <c r="O320" s="50">
        <f t="shared" si="36"/>
        <v>2.5</v>
      </c>
      <c r="P320" s="50">
        <f t="shared" si="36"/>
        <v>0</v>
      </c>
      <c r="Q320" s="50">
        <f t="shared" si="36"/>
        <v>0</v>
      </c>
      <c r="R320" s="50">
        <f t="shared" si="36"/>
        <v>6.6</v>
      </c>
      <c r="S320" s="50">
        <f t="shared" si="36"/>
        <v>9.1</v>
      </c>
      <c r="T320" s="50">
        <f t="shared" si="36"/>
        <v>2</v>
      </c>
      <c r="U320" s="50">
        <f t="shared" si="36"/>
        <v>1</v>
      </c>
      <c r="V320" s="50">
        <f t="shared" si="36"/>
        <v>25</v>
      </c>
      <c r="W320" s="50">
        <f t="shared" si="36"/>
        <v>11.860000000000001</v>
      </c>
      <c r="X320" s="50">
        <f t="shared" si="36"/>
        <v>290</v>
      </c>
      <c r="Y320" s="50">
        <f t="shared" si="36"/>
        <v>113.69999999999999</v>
      </c>
      <c r="Z320" s="50">
        <f t="shared" si="36"/>
        <v>184</v>
      </c>
      <c r="AA320" s="50">
        <f t="shared" si="36"/>
        <v>96.45</v>
      </c>
      <c r="AB320" s="50">
        <f t="shared" si="36"/>
        <v>12</v>
      </c>
      <c r="AC320" s="50">
        <f t="shared" si="36"/>
        <v>5.3999999999999995</v>
      </c>
      <c r="AD320" s="50">
        <f t="shared" si="36"/>
        <v>1010</v>
      </c>
      <c r="AE320" s="50">
        <f t="shared" si="36"/>
        <v>452.8</v>
      </c>
      <c r="AF320" s="50">
        <f t="shared" si="36"/>
        <v>1215</v>
      </c>
      <c r="AG320" s="50">
        <f t="shared" si="36"/>
        <v>589.1</v>
      </c>
      <c r="AH320" s="50">
        <f t="shared" si="36"/>
        <v>1384</v>
      </c>
      <c r="AI320" s="50">
        <f t="shared" si="36"/>
        <v>706.2</v>
      </c>
      <c r="AJ320" s="50">
        <f t="shared" si="36"/>
        <v>1652</v>
      </c>
      <c r="AK320" s="50">
        <f t="shared" si="36"/>
        <v>789.4</v>
      </c>
      <c r="AL320" s="50">
        <f t="shared" si="36"/>
        <v>75</v>
      </c>
      <c r="AM320" s="50">
        <f t="shared" si="36"/>
        <v>1.5</v>
      </c>
      <c r="AN320" s="50">
        <f t="shared" si="36"/>
        <v>2</v>
      </c>
      <c r="AO320" s="50">
        <f t="shared" si="36"/>
        <v>4.5</v>
      </c>
      <c r="AP320" s="50">
        <f t="shared" si="36"/>
        <v>5</v>
      </c>
      <c r="AQ320" s="50">
        <f t="shared" si="36"/>
        <v>24</v>
      </c>
    </row>
    <row r="321" spans="2:43" x14ac:dyDescent="0.35">
      <c r="B321" s="98" t="s">
        <v>373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100"/>
    </row>
    <row r="322" spans="2:43" ht="72" x14ac:dyDescent="0.35">
      <c r="B322" s="6">
        <v>261</v>
      </c>
      <c r="C322" s="3" t="s">
        <v>327</v>
      </c>
      <c r="D322" s="6">
        <v>1097</v>
      </c>
      <c r="E322" s="6">
        <v>0</v>
      </c>
      <c r="F322" s="6">
        <v>1097</v>
      </c>
      <c r="G322" s="6">
        <v>135</v>
      </c>
      <c r="H322" s="6">
        <v>35</v>
      </c>
      <c r="I322" s="6">
        <v>3</v>
      </c>
      <c r="J322" s="6">
        <v>2</v>
      </c>
      <c r="K322" s="6">
        <v>0.1</v>
      </c>
      <c r="L322" s="6">
        <v>5</v>
      </c>
      <c r="M322" s="6">
        <v>0.4</v>
      </c>
      <c r="N322" s="6">
        <v>24</v>
      </c>
      <c r="O322" s="6">
        <v>2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127</v>
      </c>
      <c r="AA322" s="6">
        <v>12</v>
      </c>
      <c r="AB322" s="6">
        <v>28</v>
      </c>
      <c r="AC322" s="6">
        <v>3</v>
      </c>
      <c r="AD322" s="6">
        <v>231</v>
      </c>
      <c r="AE322" s="6">
        <v>21</v>
      </c>
      <c r="AF322" s="6">
        <v>883</v>
      </c>
      <c r="AG322" s="6">
        <v>80</v>
      </c>
      <c r="AH322" s="6">
        <v>221</v>
      </c>
      <c r="AI322" s="6">
        <v>20</v>
      </c>
      <c r="AJ322" s="6">
        <v>1093</v>
      </c>
      <c r="AK322" s="6">
        <v>99</v>
      </c>
      <c r="AL322" s="6">
        <v>3</v>
      </c>
      <c r="AM322" s="6">
        <v>0</v>
      </c>
      <c r="AN322" s="6">
        <v>0</v>
      </c>
      <c r="AO322" s="6">
        <v>0</v>
      </c>
      <c r="AP322" s="6">
        <v>0</v>
      </c>
      <c r="AQ322" s="6">
        <v>9</v>
      </c>
    </row>
    <row r="323" spans="2:43" ht="54" x14ac:dyDescent="0.35">
      <c r="B323" s="6">
        <v>262</v>
      </c>
      <c r="C323" s="3" t="s">
        <v>374</v>
      </c>
      <c r="D323" s="6">
        <v>1998</v>
      </c>
      <c r="E323" s="6">
        <v>964</v>
      </c>
      <c r="F323" s="6">
        <v>925</v>
      </c>
      <c r="G323" s="6">
        <v>109</v>
      </c>
      <c r="H323" s="6">
        <v>30</v>
      </c>
      <c r="I323" s="6">
        <v>0.1</v>
      </c>
      <c r="J323" s="6">
        <v>2</v>
      </c>
      <c r="K323" s="6">
        <v>0.1</v>
      </c>
      <c r="L323" s="6">
        <v>2</v>
      </c>
      <c r="M323" s="6">
        <v>0.1</v>
      </c>
      <c r="N323" s="6">
        <v>0</v>
      </c>
      <c r="O323" s="6">
        <v>0</v>
      </c>
      <c r="P323" s="6">
        <v>0</v>
      </c>
      <c r="Q323" s="6">
        <v>0</v>
      </c>
      <c r="R323" s="6">
        <v>4</v>
      </c>
      <c r="S323" s="6">
        <v>0.2</v>
      </c>
      <c r="T323" s="6">
        <v>0</v>
      </c>
      <c r="U323" s="6">
        <v>0</v>
      </c>
      <c r="V323" s="6">
        <v>0</v>
      </c>
      <c r="W323" s="6">
        <v>0</v>
      </c>
      <c r="X323" s="6">
        <v>1034</v>
      </c>
      <c r="Y323" s="6">
        <v>52</v>
      </c>
      <c r="Z323" s="6">
        <v>93</v>
      </c>
      <c r="AA323" s="6">
        <v>4.5999999999999996</v>
      </c>
      <c r="AB323" s="6">
        <v>15</v>
      </c>
      <c r="AC323" s="6">
        <v>0.75</v>
      </c>
      <c r="AD323" s="6">
        <v>30</v>
      </c>
      <c r="AE323" s="6">
        <v>1.5</v>
      </c>
      <c r="AF323" s="6">
        <v>1153</v>
      </c>
      <c r="AG323" s="6">
        <v>58</v>
      </c>
      <c r="AH323" s="6">
        <v>964</v>
      </c>
      <c r="AI323" s="6">
        <v>48</v>
      </c>
      <c r="AJ323" s="6">
        <v>1998</v>
      </c>
      <c r="AK323" s="6">
        <v>100</v>
      </c>
      <c r="AL323" s="6">
        <v>2</v>
      </c>
      <c r="AM323" s="6">
        <v>1</v>
      </c>
      <c r="AN323" s="6">
        <v>0</v>
      </c>
      <c r="AO323" s="6">
        <v>0.5</v>
      </c>
      <c r="AP323" s="6">
        <v>0</v>
      </c>
      <c r="AQ323" s="6">
        <v>26</v>
      </c>
    </row>
    <row r="324" spans="2:43" ht="72" x14ac:dyDescent="0.35">
      <c r="B324" s="6">
        <v>263</v>
      </c>
      <c r="C324" s="3" t="s">
        <v>375</v>
      </c>
      <c r="D324" s="6">
        <v>1040</v>
      </c>
      <c r="E324" s="6">
        <v>448</v>
      </c>
      <c r="F324" s="6">
        <v>553</v>
      </c>
      <c r="G324" s="6">
        <v>39</v>
      </c>
      <c r="H324" s="6">
        <v>5</v>
      </c>
      <c r="I324" s="6">
        <v>0.5</v>
      </c>
      <c r="J324" s="6">
        <v>1</v>
      </c>
      <c r="K324" s="6">
        <v>0.1</v>
      </c>
      <c r="L324" s="6">
        <v>6</v>
      </c>
      <c r="M324" s="6">
        <v>0.6</v>
      </c>
      <c r="N324" s="6">
        <v>1</v>
      </c>
      <c r="O324" s="6">
        <v>0.1</v>
      </c>
      <c r="P324" s="6">
        <v>1</v>
      </c>
      <c r="Q324" s="6">
        <v>0.1</v>
      </c>
      <c r="R324" s="6">
        <v>1</v>
      </c>
      <c r="S324" s="6">
        <v>0.1</v>
      </c>
      <c r="T324" s="6">
        <v>0</v>
      </c>
      <c r="U324" s="6">
        <v>0</v>
      </c>
      <c r="V324" s="6">
        <v>0</v>
      </c>
      <c r="W324" s="6">
        <v>0</v>
      </c>
      <c r="X324" s="6">
        <v>1040</v>
      </c>
      <c r="Y324" s="6">
        <v>100</v>
      </c>
      <c r="Z324" s="6">
        <v>117</v>
      </c>
      <c r="AA324" s="6">
        <v>11.2</v>
      </c>
      <c r="AB324" s="6">
        <v>30</v>
      </c>
      <c r="AC324" s="6">
        <v>2.8</v>
      </c>
      <c r="AD324" s="6">
        <v>448</v>
      </c>
      <c r="AE324" s="6">
        <v>43</v>
      </c>
      <c r="AF324" s="6">
        <v>544</v>
      </c>
      <c r="AG324" s="6">
        <v>52.3</v>
      </c>
      <c r="AH324" s="6">
        <v>180</v>
      </c>
      <c r="AI324" s="6">
        <v>17.3</v>
      </c>
      <c r="AJ324" s="6">
        <v>1040</v>
      </c>
      <c r="AK324" s="6">
        <v>100</v>
      </c>
      <c r="AL324" s="6">
        <v>44</v>
      </c>
      <c r="AM324" s="6">
        <v>0</v>
      </c>
      <c r="AN324" s="6">
        <v>0</v>
      </c>
      <c r="AO324" s="6">
        <v>0</v>
      </c>
      <c r="AP324" s="6">
        <v>0</v>
      </c>
      <c r="AQ324" s="6">
        <v>9</v>
      </c>
    </row>
    <row r="325" spans="2:43" ht="90" x14ac:dyDescent="0.35">
      <c r="B325" s="6">
        <v>264</v>
      </c>
      <c r="C325" s="3" t="s">
        <v>376</v>
      </c>
      <c r="D325" s="6">
        <v>2316</v>
      </c>
      <c r="E325" s="6">
        <v>1009</v>
      </c>
      <c r="F325" s="6">
        <v>1137</v>
      </c>
      <c r="G325" s="6">
        <v>170</v>
      </c>
      <c r="H325" s="6">
        <v>16</v>
      </c>
      <c r="I325" s="6">
        <v>0.01</v>
      </c>
      <c r="J325" s="6">
        <v>5</v>
      </c>
      <c r="K325" s="6">
        <v>2E-3</v>
      </c>
      <c r="L325" s="6">
        <v>12</v>
      </c>
      <c r="M325" s="6">
        <v>5.0000000000000001E-3</v>
      </c>
      <c r="N325" s="6">
        <v>3</v>
      </c>
      <c r="O325" s="6">
        <v>2E-3</v>
      </c>
      <c r="P325" s="6">
        <v>1</v>
      </c>
      <c r="Q325" s="6">
        <v>0</v>
      </c>
      <c r="R325" s="6">
        <v>0</v>
      </c>
      <c r="S325" s="6">
        <v>0</v>
      </c>
      <c r="T325" s="6">
        <v>1</v>
      </c>
      <c r="U325" s="6">
        <v>0</v>
      </c>
      <c r="V325" s="6">
        <v>0</v>
      </c>
      <c r="W325" s="6">
        <v>0</v>
      </c>
      <c r="X325" s="6">
        <v>35</v>
      </c>
      <c r="Y325" s="6">
        <v>1.4999999999999999E-2</v>
      </c>
      <c r="Z325" s="6">
        <v>73</v>
      </c>
      <c r="AA325" s="6">
        <v>3.2000000000000001E-2</v>
      </c>
      <c r="AB325" s="6">
        <v>30</v>
      </c>
      <c r="AC325" s="6">
        <v>1.2999999999999999E-2</v>
      </c>
      <c r="AD325" s="6">
        <v>50</v>
      </c>
      <c r="AE325" s="6">
        <v>2.1999999999999999E-2</v>
      </c>
      <c r="AF325" s="6">
        <v>1810</v>
      </c>
      <c r="AG325" s="6">
        <v>78</v>
      </c>
      <c r="AH325" s="6">
        <v>1812</v>
      </c>
      <c r="AI325" s="6">
        <v>78</v>
      </c>
      <c r="AJ325" s="6">
        <v>1980</v>
      </c>
      <c r="AK325" s="6">
        <v>81</v>
      </c>
      <c r="AL325" s="6">
        <v>12</v>
      </c>
      <c r="AM325" s="6">
        <v>1</v>
      </c>
      <c r="AN325" s="6">
        <v>1</v>
      </c>
      <c r="AO325" s="6">
        <v>1</v>
      </c>
      <c r="AP325" s="6">
        <v>1</v>
      </c>
      <c r="AQ325" s="6">
        <v>25</v>
      </c>
    </row>
    <row r="326" spans="2:43" ht="72" x14ac:dyDescent="0.35">
      <c r="B326" s="6">
        <v>265</v>
      </c>
      <c r="C326" s="3" t="s">
        <v>331</v>
      </c>
      <c r="D326" s="6">
        <v>1187</v>
      </c>
      <c r="E326" s="6">
        <v>573</v>
      </c>
      <c r="F326" s="6">
        <v>599</v>
      </c>
      <c r="G326" s="6">
        <v>55</v>
      </c>
      <c r="H326" s="6">
        <v>6</v>
      </c>
      <c r="I326" s="6" t="s">
        <v>40</v>
      </c>
      <c r="J326" s="6">
        <v>4</v>
      </c>
      <c r="K326" s="6" t="s">
        <v>57</v>
      </c>
      <c r="L326" s="6">
        <v>3</v>
      </c>
      <c r="M326" s="6" t="s">
        <v>70</v>
      </c>
      <c r="N326" s="6">
        <v>4</v>
      </c>
      <c r="O326" s="6">
        <v>3</v>
      </c>
      <c r="P326" s="6">
        <v>0</v>
      </c>
      <c r="Q326" s="6">
        <v>0</v>
      </c>
      <c r="R326" s="6">
        <v>1</v>
      </c>
      <c r="S326" s="6">
        <v>0.08</v>
      </c>
      <c r="T326" s="6">
        <v>0</v>
      </c>
      <c r="U326" s="6">
        <v>0</v>
      </c>
      <c r="V326" s="6">
        <v>2</v>
      </c>
      <c r="W326" s="6">
        <v>0.16</v>
      </c>
      <c r="X326" s="6">
        <v>0</v>
      </c>
      <c r="Y326" s="6">
        <v>0</v>
      </c>
      <c r="Z326" s="6">
        <v>95</v>
      </c>
      <c r="AA326" s="6">
        <v>8</v>
      </c>
      <c r="AB326" s="6">
        <v>30</v>
      </c>
      <c r="AC326" s="6" t="s">
        <v>70</v>
      </c>
      <c r="AD326" s="6">
        <v>134</v>
      </c>
      <c r="AE326" s="6">
        <v>11.29</v>
      </c>
      <c r="AF326" s="6">
        <v>519</v>
      </c>
      <c r="AG326" s="6" t="s">
        <v>377</v>
      </c>
      <c r="AH326" s="6">
        <v>572</v>
      </c>
      <c r="AI326" s="6" t="s">
        <v>378</v>
      </c>
      <c r="AJ326" s="6">
        <v>1187</v>
      </c>
      <c r="AK326" s="6">
        <v>100</v>
      </c>
      <c r="AL326" s="6">
        <v>12</v>
      </c>
      <c r="AM326" s="6">
        <v>2</v>
      </c>
      <c r="AN326" s="6">
        <v>2</v>
      </c>
      <c r="AO326" s="6">
        <v>0</v>
      </c>
      <c r="AP326" s="6">
        <v>0</v>
      </c>
      <c r="AQ326" s="6">
        <v>14</v>
      </c>
    </row>
    <row r="327" spans="2:43" ht="72" x14ac:dyDescent="0.35">
      <c r="B327" s="6">
        <v>266</v>
      </c>
      <c r="C327" s="3" t="s">
        <v>379</v>
      </c>
      <c r="D327" s="6">
        <v>617</v>
      </c>
      <c r="E327" s="6">
        <v>277</v>
      </c>
      <c r="F327" s="6">
        <v>304</v>
      </c>
      <c r="G327" s="6">
        <v>36</v>
      </c>
      <c r="H327" s="6">
        <v>3</v>
      </c>
      <c r="I327" s="6">
        <v>0.5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1</v>
      </c>
      <c r="U327" s="6">
        <v>0.1</v>
      </c>
      <c r="V327" s="6">
        <v>0</v>
      </c>
      <c r="W327" s="6">
        <v>0</v>
      </c>
      <c r="X327" s="6">
        <v>10</v>
      </c>
      <c r="Y327" s="6">
        <v>1.6</v>
      </c>
      <c r="Z327" s="6">
        <v>54</v>
      </c>
      <c r="AA327" s="6">
        <v>9</v>
      </c>
      <c r="AB327" s="6">
        <v>10</v>
      </c>
      <c r="AC327" s="6">
        <v>1.6</v>
      </c>
      <c r="AD327" s="6">
        <v>88</v>
      </c>
      <c r="AE327" s="6">
        <v>14.2</v>
      </c>
      <c r="AF327" s="6">
        <v>483</v>
      </c>
      <c r="AG327" s="6">
        <v>78</v>
      </c>
      <c r="AH327" s="6">
        <v>381</v>
      </c>
      <c r="AI327" s="6">
        <v>62</v>
      </c>
      <c r="AJ327" s="6">
        <v>605</v>
      </c>
      <c r="AK327" s="6">
        <v>98</v>
      </c>
      <c r="AL327" s="6">
        <v>5</v>
      </c>
      <c r="AM327" s="6">
        <v>0</v>
      </c>
      <c r="AN327" s="6">
        <v>0</v>
      </c>
      <c r="AO327" s="6">
        <v>1</v>
      </c>
      <c r="AP327" s="6">
        <v>1</v>
      </c>
      <c r="AQ327" s="6">
        <v>11</v>
      </c>
    </row>
    <row r="328" spans="2:43" ht="72" x14ac:dyDescent="0.35">
      <c r="B328" s="6">
        <v>267</v>
      </c>
      <c r="C328" s="3" t="s">
        <v>232</v>
      </c>
      <c r="D328" s="56">
        <v>190</v>
      </c>
      <c r="E328" s="56">
        <v>70</v>
      </c>
      <c r="F328" s="56">
        <v>102</v>
      </c>
      <c r="G328" s="56">
        <v>18</v>
      </c>
      <c r="H328" s="56">
        <v>3</v>
      </c>
      <c r="I328" s="56">
        <v>1.6</v>
      </c>
      <c r="J328" s="56">
        <v>1</v>
      </c>
      <c r="K328" s="57" t="s">
        <v>40</v>
      </c>
      <c r="L328" s="56">
        <v>1</v>
      </c>
      <c r="M328" s="56" t="s">
        <v>40</v>
      </c>
      <c r="N328" s="56">
        <v>0</v>
      </c>
      <c r="O328" s="56">
        <v>0</v>
      </c>
      <c r="P328" s="56">
        <v>0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56">
        <v>12</v>
      </c>
      <c r="Y328" s="56" t="s">
        <v>380</v>
      </c>
      <c r="Z328" s="56">
        <v>25</v>
      </c>
      <c r="AA328" s="56">
        <v>13</v>
      </c>
      <c r="AB328" s="56">
        <v>3</v>
      </c>
      <c r="AC328" s="56" t="s">
        <v>110</v>
      </c>
      <c r="AD328" s="56">
        <v>15</v>
      </c>
      <c r="AE328" s="56" t="s">
        <v>381</v>
      </c>
      <c r="AF328" s="56">
        <v>162</v>
      </c>
      <c r="AG328" s="56">
        <v>85</v>
      </c>
      <c r="AH328" s="56">
        <v>93</v>
      </c>
      <c r="AI328" s="56">
        <v>50</v>
      </c>
      <c r="AJ328" s="56">
        <v>172</v>
      </c>
      <c r="AK328" s="56">
        <v>90</v>
      </c>
      <c r="AL328" s="56">
        <v>5</v>
      </c>
      <c r="AM328" s="56">
        <v>0</v>
      </c>
      <c r="AN328" s="56">
        <v>0</v>
      </c>
      <c r="AO328" s="56">
        <v>1</v>
      </c>
      <c r="AP328" s="56">
        <v>1</v>
      </c>
      <c r="AQ328" s="56">
        <v>5</v>
      </c>
    </row>
    <row r="329" spans="2:43" ht="72" x14ac:dyDescent="0.35">
      <c r="B329" s="6">
        <v>268</v>
      </c>
      <c r="C329" s="3" t="s">
        <v>382</v>
      </c>
      <c r="D329" s="6">
        <v>364</v>
      </c>
      <c r="E329" s="6">
        <v>170</v>
      </c>
      <c r="F329" s="6">
        <v>175</v>
      </c>
      <c r="G329" s="6">
        <v>19</v>
      </c>
      <c r="H329" s="6">
        <v>5</v>
      </c>
      <c r="I329" s="6">
        <v>1.3</v>
      </c>
      <c r="J329" s="6">
        <v>2</v>
      </c>
      <c r="K329" s="6">
        <v>0.5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156</v>
      </c>
      <c r="Y329" s="6">
        <v>43</v>
      </c>
      <c r="Z329" s="6">
        <v>52</v>
      </c>
      <c r="AA329" s="6">
        <v>14</v>
      </c>
      <c r="AB329" s="6">
        <v>0</v>
      </c>
      <c r="AC329" s="6">
        <v>0</v>
      </c>
      <c r="AD329" s="6">
        <v>0</v>
      </c>
      <c r="AE329" s="6">
        <v>0</v>
      </c>
      <c r="AF329" s="6">
        <v>364</v>
      </c>
      <c r="AG329" s="6">
        <v>100</v>
      </c>
      <c r="AH329" s="6">
        <v>364</v>
      </c>
      <c r="AI329" s="6">
        <v>100</v>
      </c>
      <c r="AJ329" s="6">
        <v>350</v>
      </c>
      <c r="AK329" s="6">
        <v>96</v>
      </c>
      <c r="AL329" s="6">
        <v>4</v>
      </c>
      <c r="AM329" s="6">
        <v>0</v>
      </c>
      <c r="AN329" s="6">
        <v>0</v>
      </c>
      <c r="AO329" s="6">
        <v>1</v>
      </c>
      <c r="AP329" s="6">
        <v>0</v>
      </c>
      <c r="AQ329" s="6">
        <v>9</v>
      </c>
    </row>
    <row r="330" spans="2:43" ht="90" x14ac:dyDescent="0.35">
      <c r="B330" s="6">
        <v>269</v>
      </c>
      <c r="C330" s="3" t="s">
        <v>383</v>
      </c>
      <c r="D330" s="41">
        <v>325</v>
      </c>
      <c r="E330" s="41">
        <v>141</v>
      </c>
      <c r="F330" s="41">
        <v>165</v>
      </c>
      <c r="G330" s="41">
        <v>19</v>
      </c>
      <c r="H330" s="41">
        <v>4</v>
      </c>
      <c r="I330" s="41">
        <v>1.2</v>
      </c>
      <c r="J330" s="41">
        <v>0</v>
      </c>
      <c r="K330" s="41">
        <v>0</v>
      </c>
      <c r="L330" s="41">
        <v>15</v>
      </c>
      <c r="M330" s="41">
        <v>4.5999999999999996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1</v>
      </c>
      <c r="W330" s="41">
        <v>0.3</v>
      </c>
      <c r="X330" s="41">
        <v>0</v>
      </c>
      <c r="Y330" s="41">
        <v>0</v>
      </c>
      <c r="Z330" s="41">
        <v>27</v>
      </c>
      <c r="AA330" s="41">
        <v>8.3000000000000007</v>
      </c>
      <c r="AB330" s="41">
        <v>18</v>
      </c>
      <c r="AC330" s="41">
        <v>5.5</v>
      </c>
      <c r="AD330" s="41">
        <v>54</v>
      </c>
      <c r="AE330" s="41">
        <v>16.600000000000001</v>
      </c>
      <c r="AF330" s="41">
        <v>104</v>
      </c>
      <c r="AG330" s="41">
        <v>32</v>
      </c>
      <c r="AH330" s="41">
        <v>162</v>
      </c>
      <c r="AI330" s="41">
        <v>49.8</v>
      </c>
      <c r="AJ330" s="6">
        <v>325</v>
      </c>
      <c r="AK330" s="6">
        <v>100</v>
      </c>
      <c r="AL330" s="6">
        <v>5</v>
      </c>
      <c r="AM330" s="6">
        <v>1</v>
      </c>
      <c r="AN330" s="6">
        <v>1</v>
      </c>
      <c r="AO330" s="6">
        <v>0</v>
      </c>
      <c r="AP330" s="6">
        <v>0</v>
      </c>
      <c r="AQ330" s="6">
        <v>10</v>
      </c>
    </row>
    <row r="331" spans="2:43" ht="72" x14ac:dyDescent="0.35">
      <c r="B331" s="6">
        <v>270</v>
      </c>
      <c r="C331" s="3" t="s">
        <v>384</v>
      </c>
      <c r="D331" s="6">
        <v>351</v>
      </c>
      <c r="E331" s="6">
        <v>150</v>
      </c>
      <c r="F331" s="6">
        <v>146</v>
      </c>
      <c r="G331" s="6">
        <v>26</v>
      </c>
      <c r="H331" s="6">
        <v>2</v>
      </c>
      <c r="I331" s="6">
        <v>0.56000000000000005</v>
      </c>
      <c r="J331" s="6">
        <v>1</v>
      </c>
      <c r="K331" s="6">
        <v>0.28000000000000003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25</v>
      </c>
      <c r="AA331" s="6">
        <v>7</v>
      </c>
      <c r="AB331" s="6">
        <v>9</v>
      </c>
      <c r="AC331" s="6">
        <v>2.5</v>
      </c>
      <c r="AD331" s="6">
        <v>0</v>
      </c>
      <c r="AE331" s="6">
        <v>0</v>
      </c>
      <c r="AF331" s="6">
        <v>330</v>
      </c>
      <c r="AG331" s="6">
        <v>94</v>
      </c>
      <c r="AH331" s="6">
        <v>228</v>
      </c>
      <c r="AI331" s="6">
        <v>65</v>
      </c>
      <c r="AJ331" s="6">
        <v>7</v>
      </c>
      <c r="AK331" s="6">
        <v>2</v>
      </c>
      <c r="AL331" s="6">
        <v>1</v>
      </c>
      <c r="AM331" s="6">
        <v>0.28000000000000003</v>
      </c>
      <c r="AN331" s="6">
        <v>0</v>
      </c>
      <c r="AO331" s="6">
        <v>1</v>
      </c>
      <c r="AP331" s="6">
        <v>1</v>
      </c>
      <c r="AQ331" s="6">
        <v>10</v>
      </c>
    </row>
    <row r="332" spans="2:43" ht="72" x14ac:dyDescent="0.35">
      <c r="B332" s="6">
        <v>271</v>
      </c>
      <c r="C332" s="3" t="s">
        <v>385</v>
      </c>
      <c r="D332" s="6">
        <v>723</v>
      </c>
      <c r="E332" s="6">
        <v>313</v>
      </c>
      <c r="F332" s="6">
        <v>369</v>
      </c>
      <c r="G332" s="6">
        <v>41</v>
      </c>
      <c r="H332" s="6">
        <v>6</v>
      </c>
      <c r="I332" s="6">
        <v>0.8</v>
      </c>
      <c r="J332" s="6">
        <v>1</v>
      </c>
      <c r="K332" s="6">
        <v>0.1</v>
      </c>
      <c r="L332" s="6">
        <v>0</v>
      </c>
      <c r="M332" s="6">
        <v>0</v>
      </c>
      <c r="N332" s="6">
        <v>0</v>
      </c>
      <c r="O332" s="6">
        <v>0</v>
      </c>
      <c r="P332" s="6">
        <v>1</v>
      </c>
      <c r="Q332" s="6">
        <v>0.1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69</v>
      </c>
      <c r="AA332" s="6">
        <v>6.5</v>
      </c>
      <c r="AB332" s="6">
        <v>37</v>
      </c>
      <c r="AC332" s="6">
        <v>5.8</v>
      </c>
      <c r="AD332" s="6">
        <v>75</v>
      </c>
      <c r="AE332" s="6">
        <v>6.8</v>
      </c>
      <c r="AF332" s="6">
        <v>312</v>
      </c>
      <c r="AG332" s="6">
        <v>44</v>
      </c>
      <c r="AH332" s="6">
        <v>313</v>
      </c>
      <c r="AI332" s="6">
        <v>44</v>
      </c>
      <c r="AJ332" s="6">
        <v>350</v>
      </c>
      <c r="AK332" s="6">
        <v>46</v>
      </c>
      <c r="AL332" s="6">
        <v>0</v>
      </c>
      <c r="AM332" s="6">
        <v>0</v>
      </c>
      <c r="AN332" s="6">
        <v>0</v>
      </c>
      <c r="AO332" s="6">
        <v>1</v>
      </c>
      <c r="AP332" s="6">
        <v>1</v>
      </c>
      <c r="AQ332" s="6">
        <v>10</v>
      </c>
    </row>
    <row r="333" spans="2:43" ht="72" x14ac:dyDescent="0.35">
      <c r="B333" s="6">
        <v>272</v>
      </c>
      <c r="C333" s="3" t="s">
        <v>386</v>
      </c>
      <c r="D333" s="6">
        <v>405</v>
      </c>
      <c r="E333" s="6">
        <v>191</v>
      </c>
      <c r="F333" s="6">
        <v>157</v>
      </c>
      <c r="G333" s="6">
        <v>57</v>
      </c>
      <c r="H333" s="6">
        <v>2</v>
      </c>
      <c r="I333" s="6" t="s">
        <v>40</v>
      </c>
      <c r="J333" s="6">
        <v>2</v>
      </c>
      <c r="K333" s="6" t="s">
        <v>40</v>
      </c>
      <c r="L333" s="6">
        <v>0</v>
      </c>
      <c r="M333" s="6">
        <v>0</v>
      </c>
      <c r="N333" s="6">
        <v>2</v>
      </c>
      <c r="O333" s="6" t="s">
        <v>40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52</v>
      </c>
      <c r="AA333" s="6">
        <v>13</v>
      </c>
      <c r="AB333" s="6">
        <v>0</v>
      </c>
      <c r="AC333" s="6">
        <v>0</v>
      </c>
      <c r="AD333" s="6">
        <v>50</v>
      </c>
      <c r="AE333" s="6">
        <v>13</v>
      </c>
      <c r="AF333" s="6">
        <v>180</v>
      </c>
      <c r="AG333" s="6">
        <v>44</v>
      </c>
      <c r="AH333" s="6">
        <v>225</v>
      </c>
      <c r="AI333" s="6">
        <v>55</v>
      </c>
      <c r="AJ333" s="6">
        <v>405</v>
      </c>
      <c r="AK333" s="6">
        <v>100</v>
      </c>
      <c r="AL333" s="6">
        <v>6</v>
      </c>
      <c r="AM333" s="6">
        <v>0</v>
      </c>
      <c r="AN333" s="6">
        <v>0</v>
      </c>
      <c r="AO333" s="6">
        <v>2</v>
      </c>
      <c r="AP333" s="6">
        <v>2</v>
      </c>
      <c r="AQ333" s="6">
        <v>13</v>
      </c>
    </row>
    <row r="334" spans="2:43" ht="72" x14ac:dyDescent="0.35">
      <c r="B334" s="6">
        <v>273</v>
      </c>
      <c r="C334" s="3" t="s">
        <v>387</v>
      </c>
      <c r="D334" s="6">
        <v>284</v>
      </c>
      <c r="E334" s="6">
        <v>119</v>
      </c>
      <c r="F334" s="6">
        <v>137</v>
      </c>
      <c r="G334" s="6">
        <v>23</v>
      </c>
      <c r="H334" s="6">
        <v>1</v>
      </c>
      <c r="I334" s="6">
        <v>0.3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110</v>
      </c>
      <c r="Y334" s="6">
        <v>39</v>
      </c>
      <c r="Z334" s="6">
        <v>35</v>
      </c>
      <c r="AA334" s="6">
        <v>13</v>
      </c>
      <c r="AB334" s="6">
        <v>15</v>
      </c>
      <c r="AC334" s="6">
        <v>5</v>
      </c>
      <c r="AD334" s="6">
        <v>25</v>
      </c>
      <c r="AE334" s="6">
        <v>9</v>
      </c>
      <c r="AF334" s="6">
        <v>196</v>
      </c>
      <c r="AG334" s="6">
        <v>70.5</v>
      </c>
      <c r="AH334" s="6">
        <v>279</v>
      </c>
      <c r="AI334" s="6">
        <v>100</v>
      </c>
      <c r="AJ334" s="6">
        <v>279</v>
      </c>
      <c r="AK334" s="6">
        <v>100</v>
      </c>
      <c r="AL334" s="6">
        <v>57</v>
      </c>
      <c r="AM334" s="6">
        <v>0</v>
      </c>
      <c r="AN334" s="6">
        <v>0</v>
      </c>
      <c r="AO334" s="6">
        <v>0</v>
      </c>
      <c r="AP334" s="6">
        <v>0</v>
      </c>
      <c r="AQ334" s="6">
        <v>7</v>
      </c>
    </row>
    <row r="335" spans="2:43" ht="72" x14ac:dyDescent="0.35">
      <c r="B335" s="6">
        <v>274</v>
      </c>
      <c r="C335" s="3" t="s">
        <v>226</v>
      </c>
      <c r="D335" s="6">
        <v>243</v>
      </c>
      <c r="E335" s="6">
        <v>111</v>
      </c>
      <c r="F335" s="6">
        <v>113</v>
      </c>
      <c r="G335" s="6">
        <v>19</v>
      </c>
      <c r="H335" s="6">
        <v>3</v>
      </c>
      <c r="I335" s="6">
        <v>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1</v>
      </c>
      <c r="S335" s="6">
        <v>0.5</v>
      </c>
      <c r="T335" s="6">
        <v>0</v>
      </c>
      <c r="U335" s="6">
        <v>0</v>
      </c>
      <c r="V335" s="6">
        <v>0</v>
      </c>
      <c r="W335" s="6">
        <v>0</v>
      </c>
      <c r="X335" s="6">
        <v>25</v>
      </c>
      <c r="Y335" s="6">
        <v>41</v>
      </c>
      <c r="Z335" s="6">
        <v>31</v>
      </c>
      <c r="AA335" s="6">
        <v>25</v>
      </c>
      <c r="AB335" s="6">
        <v>8</v>
      </c>
      <c r="AC335" s="6">
        <v>41</v>
      </c>
      <c r="AD335" s="6">
        <v>20</v>
      </c>
      <c r="AE335" s="6">
        <v>35</v>
      </c>
      <c r="AF335" s="6">
        <v>189</v>
      </c>
      <c r="AG335" s="6">
        <v>77</v>
      </c>
      <c r="AH335" s="6">
        <v>243</v>
      </c>
      <c r="AI335" s="6">
        <v>100</v>
      </c>
      <c r="AJ335" s="6">
        <v>243</v>
      </c>
      <c r="AK335" s="6">
        <v>243</v>
      </c>
      <c r="AL335" s="6">
        <v>15</v>
      </c>
      <c r="AM335" s="6">
        <v>1</v>
      </c>
      <c r="AN335" s="6">
        <v>1</v>
      </c>
      <c r="AO335" s="6">
        <v>1</v>
      </c>
      <c r="AP335" s="6">
        <v>1</v>
      </c>
      <c r="AQ335" s="6">
        <v>4</v>
      </c>
    </row>
    <row r="336" spans="2:43" ht="72" x14ac:dyDescent="0.35">
      <c r="B336" s="6">
        <v>275</v>
      </c>
      <c r="C336" s="3" t="s">
        <v>185</v>
      </c>
      <c r="D336" s="6">
        <v>793</v>
      </c>
      <c r="E336" s="6">
        <v>418</v>
      </c>
      <c r="F336" s="6">
        <v>329</v>
      </c>
      <c r="G336" s="6">
        <v>46</v>
      </c>
      <c r="H336" s="6">
        <v>5</v>
      </c>
      <c r="I336" s="6">
        <v>0.6</v>
      </c>
      <c r="J336" s="6">
        <v>0</v>
      </c>
      <c r="K336" s="6">
        <v>0</v>
      </c>
      <c r="L336" s="6">
        <v>2</v>
      </c>
      <c r="M336" s="6">
        <v>0.2</v>
      </c>
      <c r="N336" s="6">
        <v>1</v>
      </c>
      <c r="O336" s="6">
        <v>0.1</v>
      </c>
      <c r="P336" s="6">
        <v>0</v>
      </c>
      <c r="Q336" s="6">
        <v>0</v>
      </c>
      <c r="R336" s="6">
        <v>0</v>
      </c>
      <c r="S336" s="6">
        <v>0</v>
      </c>
      <c r="T336" s="6">
        <v>1</v>
      </c>
      <c r="U336" s="6">
        <v>0.1</v>
      </c>
      <c r="V336" s="6">
        <v>0</v>
      </c>
      <c r="W336" s="6">
        <v>0</v>
      </c>
      <c r="X336" s="6">
        <v>1</v>
      </c>
      <c r="Y336" s="6">
        <v>0.1</v>
      </c>
      <c r="Z336" s="6">
        <v>20</v>
      </c>
      <c r="AA336" s="6">
        <v>2.5</v>
      </c>
      <c r="AB336" s="6">
        <v>4</v>
      </c>
      <c r="AC336" s="6">
        <v>0.4</v>
      </c>
      <c r="AD336" s="6">
        <v>76</v>
      </c>
      <c r="AE336" s="6">
        <v>10</v>
      </c>
      <c r="AF336" s="6">
        <v>452</v>
      </c>
      <c r="AG336" s="6">
        <v>57</v>
      </c>
      <c r="AH336" s="6">
        <v>439</v>
      </c>
      <c r="AI336" s="6">
        <v>55</v>
      </c>
      <c r="AJ336" s="6">
        <v>0</v>
      </c>
      <c r="AK336" s="6">
        <v>0</v>
      </c>
      <c r="AL336" s="6">
        <v>35</v>
      </c>
      <c r="AM336" s="6">
        <v>1</v>
      </c>
      <c r="AN336" s="6">
        <v>0</v>
      </c>
      <c r="AO336" s="6">
        <v>1</v>
      </c>
      <c r="AP336" s="6">
        <v>0</v>
      </c>
      <c r="AQ336" s="6">
        <v>7</v>
      </c>
    </row>
    <row r="337" spans="2:43" ht="72" x14ac:dyDescent="0.35">
      <c r="B337" s="6">
        <v>276</v>
      </c>
      <c r="C337" s="3" t="s">
        <v>388</v>
      </c>
      <c r="D337" s="6">
        <v>2297</v>
      </c>
      <c r="E337" s="6">
        <v>1286</v>
      </c>
      <c r="F337" s="6">
        <v>911</v>
      </c>
      <c r="G337" s="6">
        <v>100</v>
      </c>
      <c r="H337" s="6">
        <v>15</v>
      </c>
      <c r="I337" s="6">
        <v>0.65</v>
      </c>
      <c r="J337" s="6">
        <v>3</v>
      </c>
      <c r="K337" s="6">
        <v>0.1</v>
      </c>
      <c r="L337" s="6">
        <v>10</v>
      </c>
      <c r="M337" s="6">
        <v>0.4</v>
      </c>
      <c r="N337" s="6">
        <v>3</v>
      </c>
      <c r="O337" s="6">
        <v>0.1</v>
      </c>
      <c r="P337" s="6">
        <v>0</v>
      </c>
      <c r="Q337" s="6">
        <v>0</v>
      </c>
      <c r="R337" s="6">
        <v>2</v>
      </c>
      <c r="S337" s="6">
        <v>0.09</v>
      </c>
      <c r="T337" s="6">
        <v>3</v>
      </c>
      <c r="U337" s="6">
        <v>0.1</v>
      </c>
      <c r="V337" s="6">
        <v>3</v>
      </c>
      <c r="W337" s="6">
        <v>0.1</v>
      </c>
      <c r="X337" s="6">
        <v>20</v>
      </c>
      <c r="Y337" s="6">
        <v>0.9</v>
      </c>
      <c r="Z337" s="6">
        <v>33</v>
      </c>
      <c r="AA337" s="6">
        <v>1.4</v>
      </c>
      <c r="AB337" s="6">
        <v>13</v>
      </c>
      <c r="AC337" s="6">
        <v>0.6</v>
      </c>
      <c r="AD337" s="6">
        <v>30</v>
      </c>
      <c r="AE337" s="6">
        <v>1.3</v>
      </c>
      <c r="AF337" s="6">
        <v>1231</v>
      </c>
      <c r="AG337" s="6">
        <v>54</v>
      </c>
      <c r="AH337" s="6">
        <v>2297</v>
      </c>
      <c r="AI337" s="6">
        <v>100</v>
      </c>
      <c r="AJ337" s="6">
        <v>2297</v>
      </c>
      <c r="AK337" s="6">
        <v>100</v>
      </c>
      <c r="AL337" s="6">
        <v>5</v>
      </c>
      <c r="AM337" s="6">
        <v>1</v>
      </c>
      <c r="AN337" s="6">
        <v>1</v>
      </c>
      <c r="AO337" s="6">
        <v>2</v>
      </c>
      <c r="AP337" s="6">
        <v>1</v>
      </c>
      <c r="AQ337" s="6">
        <v>34</v>
      </c>
    </row>
    <row r="338" spans="2:43" ht="72" x14ac:dyDescent="0.35">
      <c r="B338" s="6">
        <v>277</v>
      </c>
      <c r="C338" s="3" t="s">
        <v>389</v>
      </c>
      <c r="D338" s="6">
        <v>1237</v>
      </c>
      <c r="E338" s="6">
        <v>595</v>
      </c>
      <c r="F338" s="6">
        <v>600</v>
      </c>
      <c r="G338" s="6">
        <v>42</v>
      </c>
      <c r="H338" s="6">
        <v>12</v>
      </c>
      <c r="I338" s="6">
        <v>1</v>
      </c>
      <c r="J338" s="6">
        <v>4</v>
      </c>
      <c r="K338" s="6">
        <v>0.3</v>
      </c>
      <c r="L338" s="6">
        <v>8</v>
      </c>
      <c r="M338" s="6">
        <v>0.6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611</v>
      </c>
      <c r="Y338" s="6">
        <v>49.4</v>
      </c>
      <c r="Z338" s="6">
        <v>70</v>
      </c>
      <c r="AA338" s="6">
        <v>5.6</v>
      </c>
      <c r="AB338" s="6">
        <v>30</v>
      </c>
      <c r="AC338" s="6">
        <v>2.4</v>
      </c>
      <c r="AD338" s="6">
        <v>61</v>
      </c>
      <c r="AE338" s="6">
        <v>4.9000000000000004</v>
      </c>
      <c r="AF338" s="6">
        <v>872</v>
      </c>
      <c r="AG338" s="6">
        <v>70.400000000000006</v>
      </c>
      <c r="AH338" s="6">
        <v>595</v>
      </c>
      <c r="AI338" s="6">
        <v>48.1</v>
      </c>
      <c r="AJ338" s="21" t="s">
        <v>390</v>
      </c>
      <c r="AK338" s="6">
        <v>16.7</v>
      </c>
      <c r="AL338" s="6">
        <v>11</v>
      </c>
      <c r="AM338" s="6">
        <v>0</v>
      </c>
      <c r="AN338" s="6">
        <v>0</v>
      </c>
      <c r="AO338" s="6">
        <v>1.5</v>
      </c>
      <c r="AP338" s="6">
        <v>1</v>
      </c>
      <c r="AQ338" s="6">
        <v>16</v>
      </c>
    </row>
    <row r="339" spans="2:43" x14ac:dyDescent="0.35">
      <c r="B339" s="96" t="s">
        <v>46</v>
      </c>
      <c r="C339" s="97"/>
      <c r="D339" s="12">
        <f>SUM(D322:D338)</f>
        <v>15467</v>
      </c>
      <c r="E339" s="12">
        <f t="shared" ref="E339:AQ339" si="37">SUM(E322:E338)</f>
        <v>6835</v>
      </c>
      <c r="F339" s="12">
        <f t="shared" si="37"/>
        <v>7819</v>
      </c>
      <c r="G339" s="12">
        <f t="shared" si="37"/>
        <v>954</v>
      </c>
      <c r="H339" s="12">
        <f t="shared" si="37"/>
        <v>153</v>
      </c>
      <c r="I339" s="12">
        <f t="shared" si="37"/>
        <v>13.120000000000001</v>
      </c>
      <c r="J339" s="12">
        <f t="shared" si="37"/>
        <v>28</v>
      </c>
      <c r="K339" s="12">
        <f t="shared" si="37"/>
        <v>1.5820000000000003</v>
      </c>
      <c r="L339" s="12">
        <f t="shared" si="37"/>
        <v>64</v>
      </c>
      <c r="M339" s="12">
        <f t="shared" si="37"/>
        <v>6.9050000000000002</v>
      </c>
      <c r="N339" s="12">
        <f t="shared" si="37"/>
        <v>38</v>
      </c>
      <c r="O339" s="12">
        <f t="shared" si="37"/>
        <v>5.3019999999999996</v>
      </c>
      <c r="P339" s="12">
        <f t="shared" si="37"/>
        <v>3</v>
      </c>
      <c r="Q339" s="12">
        <f t="shared" si="37"/>
        <v>0.2</v>
      </c>
      <c r="R339" s="12">
        <f t="shared" si="37"/>
        <v>9</v>
      </c>
      <c r="S339" s="12">
        <f t="shared" si="37"/>
        <v>0.97000000000000008</v>
      </c>
      <c r="T339" s="12">
        <f t="shared" si="37"/>
        <v>6</v>
      </c>
      <c r="U339" s="12">
        <f t="shared" si="37"/>
        <v>0.30000000000000004</v>
      </c>
      <c r="V339" s="12">
        <f t="shared" si="37"/>
        <v>6</v>
      </c>
      <c r="W339" s="12">
        <f t="shared" si="37"/>
        <v>0.55999999999999994</v>
      </c>
      <c r="X339" s="12">
        <f t="shared" si="37"/>
        <v>3054</v>
      </c>
      <c r="Y339" s="12">
        <f t="shared" si="37"/>
        <v>327.01499999999999</v>
      </c>
      <c r="Z339" s="12">
        <f t="shared" si="37"/>
        <v>998</v>
      </c>
      <c r="AA339" s="12">
        <f t="shared" si="37"/>
        <v>154.13200000000001</v>
      </c>
      <c r="AB339" s="12">
        <f t="shared" si="37"/>
        <v>280</v>
      </c>
      <c r="AC339" s="12">
        <f t="shared" si="37"/>
        <v>71.363</v>
      </c>
      <c r="AD339" s="12">
        <f t="shared" si="37"/>
        <v>1387</v>
      </c>
      <c r="AE339" s="12">
        <f t="shared" si="37"/>
        <v>187.61200000000005</v>
      </c>
      <c r="AF339" s="12">
        <f t="shared" si="37"/>
        <v>9784</v>
      </c>
      <c r="AG339" s="12">
        <f t="shared" si="37"/>
        <v>1074.2</v>
      </c>
      <c r="AH339" s="12">
        <f t="shared" si="37"/>
        <v>9368</v>
      </c>
      <c r="AI339" s="12">
        <f t="shared" si="37"/>
        <v>992.2</v>
      </c>
      <c r="AJ339" s="12">
        <f t="shared" si="37"/>
        <v>12331</v>
      </c>
      <c r="AK339" s="12">
        <f t="shared" si="37"/>
        <v>1471.7</v>
      </c>
      <c r="AL339" s="12">
        <f t="shared" si="37"/>
        <v>222</v>
      </c>
      <c r="AM339" s="12">
        <f t="shared" si="37"/>
        <v>8.2800000000000011</v>
      </c>
      <c r="AN339" s="12">
        <f t="shared" si="37"/>
        <v>6</v>
      </c>
      <c r="AO339" s="12">
        <f t="shared" si="37"/>
        <v>14</v>
      </c>
      <c r="AP339" s="12">
        <f t="shared" si="37"/>
        <v>10</v>
      </c>
      <c r="AQ339" s="12">
        <f t="shared" si="37"/>
        <v>219</v>
      </c>
    </row>
    <row r="340" spans="2:43" x14ac:dyDescent="0.35">
      <c r="B340" s="98" t="s">
        <v>391</v>
      </c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100"/>
    </row>
    <row r="341" spans="2:43" ht="72" x14ac:dyDescent="0.35">
      <c r="B341" s="6">
        <v>278</v>
      </c>
      <c r="C341" s="3" t="s">
        <v>392</v>
      </c>
      <c r="D341" s="6">
        <v>1315</v>
      </c>
      <c r="E341" s="6">
        <v>522</v>
      </c>
      <c r="F341" s="6">
        <v>713</v>
      </c>
      <c r="G341" s="6">
        <v>80</v>
      </c>
      <c r="H341" s="6">
        <v>4</v>
      </c>
      <c r="I341" s="6">
        <v>0.3</v>
      </c>
      <c r="J341" s="6">
        <v>1</v>
      </c>
      <c r="K341" s="6">
        <v>0.1</v>
      </c>
      <c r="L341" s="6">
        <v>51</v>
      </c>
      <c r="M341" s="6">
        <v>4</v>
      </c>
      <c r="N341" s="6">
        <v>7</v>
      </c>
      <c r="O341" s="6">
        <v>0.5</v>
      </c>
      <c r="P341" s="6">
        <v>0</v>
      </c>
      <c r="Q341" s="6">
        <v>0</v>
      </c>
      <c r="R341" s="6">
        <v>4</v>
      </c>
      <c r="S341" s="6">
        <v>0.3</v>
      </c>
      <c r="T341" s="6">
        <v>0</v>
      </c>
      <c r="U341" s="6">
        <v>0</v>
      </c>
      <c r="V341" s="6">
        <v>15</v>
      </c>
      <c r="W341" s="6">
        <v>1</v>
      </c>
      <c r="X341" s="6">
        <v>122</v>
      </c>
      <c r="Y341" s="6">
        <v>9.1999999999999993</v>
      </c>
      <c r="Z341" s="6">
        <v>29</v>
      </c>
      <c r="AA341" s="6">
        <v>2.2000000000000002</v>
      </c>
      <c r="AB341" s="6">
        <v>23</v>
      </c>
      <c r="AC341" s="6">
        <v>1.7</v>
      </c>
      <c r="AD341" s="6">
        <v>1111</v>
      </c>
      <c r="AE341" s="6">
        <v>84.4</v>
      </c>
      <c r="AF341" s="6">
        <v>965</v>
      </c>
      <c r="AG341" s="6">
        <v>73.3</v>
      </c>
      <c r="AH341" s="6">
        <v>1226</v>
      </c>
      <c r="AI341" s="6">
        <v>93.2</v>
      </c>
      <c r="AJ341" s="6">
        <v>1315</v>
      </c>
      <c r="AK341" s="6">
        <v>100</v>
      </c>
      <c r="AL341" s="6">
        <v>84</v>
      </c>
      <c r="AM341" s="6">
        <v>1</v>
      </c>
      <c r="AN341" s="6">
        <v>0</v>
      </c>
      <c r="AO341" s="6">
        <v>3</v>
      </c>
      <c r="AP341" s="6">
        <v>3</v>
      </c>
      <c r="AQ341" s="6">
        <v>21</v>
      </c>
    </row>
    <row r="342" spans="2:43" ht="72" x14ac:dyDescent="0.35">
      <c r="B342" s="6">
        <v>279</v>
      </c>
      <c r="C342" s="3" t="s">
        <v>393</v>
      </c>
      <c r="D342" s="6">
        <v>442</v>
      </c>
      <c r="E342" s="6">
        <v>176</v>
      </c>
      <c r="F342" s="6">
        <v>236</v>
      </c>
      <c r="G342" s="6">
        <v>30</v>
      </c>
      <c r="H342" s="6">
        <v>1</v>
      </c>
      <c r="I342" s="6">
        <v>0.2</v>
      </c>
      <c r="J342" s="6">
        <v>1</v>
      </c>
      <c r="K342" s="6">
        <v>0.2</v>
      </c>
      <c r="L342" s="6">
        <v>0</v>
      </c>
      <c r="M342" s="6">
        <v>0</v>
      </c>
      <c r="N342" s="6">
        <v>2</v>
      </c>
      <c r="O342" s="6">
        <v>0.5</v>
      </c>
      <c r="P342" s="6">
        <v>0</v>
      </c>
      <c r="Q342" s="6">
        <v>0</v>
      </c>
      <c r="R342" s="6">
        <v>2</v>
      </c>
      <c r="S342" s="6">
        <v>0.5</v>
      </c>
      <c r="T342" s="6">
        <v>0</v>
      </c>
      <c r="U342" s="6">
        <v>0</v>
      </c>
      <c r="V342" s="6">
        <v>0</v>
      </c>
      <c r="W342" s="6">
        <v>0</v>
      </c>
      <c r="X342" s="6">
        <v>7</v>
      </c>
      <c r="Y342" s="6">
        <v>1.6</v>
      </c>
      <c r="Z342" s="6">
        <v>20</v>
      </c>
      <c r="AA342" s="6">
        <v>4.5</v>
      </c>
      <c r="AB342" s="6">
        <v>0</v>
      </c>
      <c r="AC342" s="6">
        <v>0</v>
      </c>
      <c r="AD342" s="6">
        <v>5</v>
      </c>
      <c r="AE342" s="6">
        <v>1.1000000000000001</v>
      </c>
      <c r="AF342" s="6">
        <v>75</v>
      </c>
      <c r="AG342" s="6">
        <v>17</v>
      </c>
      <c r="AH342" s="6">
        <v>429</v>
      </c>
      <c r="AI342" s="6">
        <v>97</v>
      </c>
      <c r="AJ342" s="6">
        <v>442</v>
      </c>
      <c r="AK342" s="6">
        <v>100</v>
      </c>
      <c r="AL342" s="6">
        <v>8</v>
      </c>
      <c r="AM342" s="6">
        <v>0</v>
      </c>
      <c r="AN342" s="6">
        <v>0</v>
      </c>
      <c r="AO342" s="6">
        <v>1</v>
      </c>
      <c r="AP342" s="6">
        <v>1</v>
      </c>
      <c r="AQ342" s="6">
        <v>12</v>
      </c>
    </row>
    <row r="343" spans="2:43" ht="72" x14ac:dyDescent="0.35">
      <c r="B343" s="6">
        <v>280</v>
      </c>
      <c r="C343" s="3" t="s">
        <v>394</v>
      </c>
      <c r="D343" s="6">
        <v>524</v>
      </c>
      <c r="E343" s="6">
        <v>199</v>
      </c>
      <c r="F343" s="6">
        <v>279</v>
      </c>
      <c r="G343" s="6">
        <v>46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4</v>
      </c>
      <c r="S343" s="6">
        <v>0.7</v>
      </c>
      <c r="T343" s="6">
        <v>0</v>
      </c>
      <c r="U343" s="6">
        <v>0</v>
      </c>
      <c r="V343" s="6">
        <v>0</v>
      </c>
      <c r="W343" s="6">
        <v>0</v>
      </c>
      <c r="X343" s="6">
        <v>279</v>
      </c>
      <c r="Y343" s="6">
        <v>53</v>
      </c>
      <c r="Z343" s="6">
        <v>20</v>
      </c>
      <c r="AA343" s="6">
        <v>3.8</v>
      </c>
      <c r="AB343" s="6">
        <v>46</v>
      </c>
      <c r="AC343" s="6">
        <v>9</v>
      </c>
      <c r="AD343" s="6">
        <v>0</v>
      </c>
      <c r="AE343" s="6">
        <v>0</v>
      </c>
      <c r="AF343" s="6">
        <v>145</v>
      </c>
      <c r="AG343" s="6">
        <v>28</v>
      </c>
      <c r="AH343" s="6">
        <v>524</v>
      </c>
      <c r="AI343" s="6">
        <v>100</v>
      </c>
      <c r="AJ343" s="6">
        <v>524</v>
      </c>
      <c r="AK343" s="6">
        <v>100</v>
      </c>
      <c r="AL343" s="6">
        <v>3</v>
      </c>
      <c r="AM343" s="6">
        <v>1</v>
      </c>
      <c r="AN343" s="6">
        <v>1</v>
      </c>
      <c r="AO343" s="6">
        <v>1</v>
      </c>
      <c r="AP343" s="6">
        <v>1</v>
      </c>
      <c r="AQ343" s="6">
        <v>12</v>
      </c>
    </row>
    <row r="344" spans="2:43" ht="90" x14ac:dyDescent="0.35">
      <c r="B344" s="6">
        <v>281</v>
      </c>
      <c r="C344" s="3" t="s">
        <v>395</v>
      </c>
      <c r="D344" s="6">
        <v>681</v>
      </c>
      <c r="E344" s="6">
        <v>269</v>
      </c>
      <c r="F344" s="6">
        <v>356</v>
      </c>
      <c r="G344" s="6">
        <v>56</v>
      </c>
      <c r="H344" s="6">
        <v>6</v>
      </c>
      <c r="I344" s="6">
        <v>0.9</v>
      </c>
      <c r="J344" s="6">
        <v>3</v>
      </c>
      <c r="K344" s="6">
        <v>0.4</v>
      </c>
      <c r="L344" s="6">
        <v>118</v>
      </c>
      <c r="M344" s="6">
        <v>17</v>
      </c>
      <c r="N344" s="6">
        <v>0</v>
      </c>
      <c r="O344" s="6">
        <v>0</v>
      </c>
      <c r="P344" s="6">
        <v>0</v>
      </c>
      <c r="Q344" s="6">
        <v>0</v>
      </c>
      <c r="R344" s="6">
        <v>5</v>
      </c>
      <c r="S344" s="6">
        <v>0.7</v>
      </c>
      <c r="T344" s="6">
        <v>1</v>
      </c>
      <c r="U344" s="6">
        <v>0.1</v>
      </c>
      <c r="V344" s="6">
        <v>4</v>
      </c>
      <c r="W344" s="6">
        <v>0.6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123</v>
      </c>
      <c r="AG344" s="6">
        <v>18</v>
      </c>
      <c r="AH344" s="6">
        <v>0</v>
      </c>
      <c r="AI344" s="6"/>
      <c r="AJ344" s="6">
        <v>681</v>
      </c>
      <c r="AK344" s="6">
        <v>100</v>
      </c>
      <c r="AL344" s="6">
        <v>4</v>
      </c>
      <c r="AM344" s="6">
        <v>0</v>
      </c>
      <c r="AN344" s="6">
        <v>0</v>
      </c>
      <c r="AO344" s="6">
        <v>1</v>
      </c>
      <c r="AP344" s="6">
        <v>1</v>
      </c>
      <c r="AQ344" s="6">
        <v>9</v>
      </c>
    </row>
    <row r="345" spans="2:43" ht="72" x14ac:dyDescent="0.35">
      <c r="B345" s="6">
        <v>282</v>
      </c>
      <c r="C345" s="3" t="s">
        <v>396</v>
      </c>
      <c r="D345" s="6">
        <v>550</v>
      </c>
      <c r="E345" s="6">
        <v>237</v>
      </c>
      <c r="F345" s="6">
        <v>283</v>
      </c>
      <c r="G345" s="6">
        <v>30</v>
      </c>
      <c r="H345" s="6">
        <v>1</v>
      </c>
      <c r="I345" s="6">
        <v>0.2</v>
      </c>
      <c r="J345" s="6">
        <v>1</v>
      </c>
      <c r="K345" s="6">
        <v>0.2</v>
      </c>
      <c r="L345" s="6">
        <v>0</v>
      </c>
      <c r="M345" s="6">
        <v>0</v>
      </c>
      <c r="N345" s="6">
        <v>2</v>
      </c>
      <c r="O345" s="6">
        <v>0.4</v>
      </c>
      <c r="P345" s="6">
        <v>0</v>
      </c>
      <c r="Q345" s="6">
        <v>0</v>
      </c>
      <c r="R345" s="6">
        <v>2</v>
      </c>
      <c r="S345" s="6">
        <v>0.4</v>
      </c>
      <c r="T345" s="6">
        <v>0</v>
      </c>
      <c r="U345" s="6">
        <v>0</v>
      </c>
      <c r="V345" s="6">
        <v>0</v>
      </c>
      <c r="W345" s="6">
        <v>0</v>
      </c>
      <c r="X345" s="6">
        <v>315</v>
      </c>
      <c r="Y345" s="6">
        <v>57</v>
      </c>
      <c r="Z345" s="6">
        <v>40</v>
      </c>
      <c r="AA345" s="6">
        <v>7</v>
      </c>
      <c r="AB345" s="6">
        <v>315</v>
      </c>
      <c r="AC345" s="6">
        <v>57</v>
      </c>
      <c r="AD345" s="6">
        <v>0</v>
      </c>
      <c r="AE345" s="6">
        <v>0</v>
      </c>
      <c r="AF345" s="6">
        <v>435</v>
      </c>
      <c r="AG345" s="6">
        <v>79</v>
      </c>
      <c r="AH345" s="6">
        <v>550</v>
      </c>
      <c r="AI345" s="6">
        <v>100</v>
      </c>
      <c r="AJ345" s="6">
        <v>550</v>
      </c>
      <c r="AK345" s="6">
        <v>100</v>
      </c>
      <c r="AL345" s="6">
        <v>46</v>
      </c>
      <c r="AM345" s="6">
        <v>1</v>
      </c>
      <c r="AN345" s="6">
        <v>1</v>
      </c>
      <c r="AO345" s="6">
        <v>0</v>
      </c>
      <c r="AP345" s="6">
        <v>0</v>
      </c>
      <c r="AQ345" s="6">
        <v>3</v>
      </c>
    </row>
    <row r="346" spans="2:43" ht="72" x14ac:dyDescent="0.35">
      <c r="B346" s="6">
        <v>283</v>
      </c>
      <c r="C346" s="3" t="s">
        <v>397</v>
      </c>
      <c r="D346" s="6">
        <v>1375</v>
      </c>
      <c r="E346" s="6">
        <v>672</v>
      </c>
      <c r="F346" s="6">
        <v>631</v>
      </c>
      <c r="G346" s="6">
        <v>72</v>
      </c>
      <c r="H346" s="6">
        <v>1</v>
      </c>
      <c r="I346" s="6">
        <v>0.1</v>
      </c>
      <c r="J346" s="6">
        <v>1</v>
      </c>
      <c r="K346" s="6">
        <v>0.1</v>
      </c>
      <c r="L346" s="6">
        <v>0</v>
      </c>
      <c r="M346" s="6">
        <v>0</v>
      </c>
      <c r="N346" s="6">
        <v>1</v>
      </c>
      <c r="O346" s="6">
        <v>0.1</v>
      </c>
      <c r="P346" s="6">
        <v>0</v>
      </c>
      <c r="Q346" s="6">
        <v>0</v>
      </c>
      <c r="R346" s="6">
        <v>14</v>
      </c>
      <c r="S346" s="6">
        <v>1</v>
      </c>
      <c r="T346" s="6">
        <v>0</v>
      </c>
      <c r="U346" s="6">
        <v>0</v>
      </c>
      <c r="V346" s="6">
        <v>14</v>
      </c>
      <c r="W346" s="6">
        <v>1</v>
      </c>
      <c r="X346" s="6">
        <v>0</v>
      </c>
      <c r="Y346" s="6">
        <v>0</v>
      </c>
      <c r="Z346" s="6">
        <v>20</v>
      </c>
      <c r="AA346" s="6">
        <v>1.5</v>
      </c>
      <c r="AB346" s="6">
        <v>0</v>
      </c>
      <c r="AC346" s="6">
        <v>0</v>
      </c>
      <c r="AD346" s="6">
        <v>0</v>
      </c>
      <c r="AE346" s="6">
        <v>0</v>
      </c>
      <c r="AF346" s="6">
        <v>1004</v>
      </c>
      <c r="AG346" s="6">
        <v>73</v>
      </c>
      <c r="AH346" s="6">
        <v>672</v>
      </c>
      <c r="AI346" s="6">
        <v>49</v>
      </c>
      <c r="AJ346" s="6">
        <v>1375</v>
      </c>
      <c r="AK346" s="6">
        <v>100</v>
      </c>
      <c r="AL346" s="6">
        <v>3</v>
      </c>
      <c r="AM346" s="6">
        <v>0</v>
      </c>
      <c r="AN346" s="6">
        <v>0</v>
      </c>
      <c r="AO346" s="6">
        <v>1</v>
      </c>
      <c r="AP346" s="6">
        <v>1</v>
      </c>
      <c r="AQ346" s="6">
        <v>8</v>
      </c>
    </row>
    <row r="347" spans="2:43" ht="72" x14ac:dyDescent="0.35">
      <c r="B347" s="6">
        <v>284</v>
      </c>
      <c r="C347" s="3" t="s">
        <v>398</v>
      </c>
      <c r="D347" s="6">
        <v>1643</v>
      </c>
      <c r="E347" s="6">
        <v>765</v>
      </c>
      <c r="F347" s="6">
        <v>756</v>
      </c>
      <c r="G347" s="6">
        <v>122</v>
      </c>
      <c r="H347" s="6">
        <v>3</v>
      </c>
      <c r="I347" s="6">
        <v>0.2</v>
      </c>
      <c r="J347" s="6">
        <v>3</v>
      </c>
      <c r="K347" s="6">
        <v>0.2</v>
      </c>
      <c r="L347" s="6">
        <v>291</v>
      </c>
      <c r="M347" s="6">
        <v>18</v>
      </c>
      <c r="N347" s="6">
        <v>3</v>
      </c>
      <c r="O347" s="6">
        <v>0.2</v>
      </c>
      <c r="P347" s="6">
        <v>2</v>
      </c>
      <c r="Q347" s="6">
        <v>0.1</v>
      </c>
      <c r="R347" s="6">
        <v>2</v>
      </c>
      <c r="S347" s="6">
        <v>0.1</v>
      </c>
      <c r="T347" s="6">
        <v>0</v>
      </c>
      <c r="U347" s="6">
        <v>0.01</v>
      </c>
      <c r="V347" s="6">
        <v>0</v>
      </c>
      <c r="W347" s="6">
        <v>0</v>
      </c>
      <c r="X347" s="6">
        <v>124</v>
      </c>
      <c r="Y347" s="6">
        <v>7.5</v>
      </c>
      <c r="Z347" s="6">
        <v>40</v>
      </c>
      <c r="AA347" s="6">
        <v>2.4</v>
      </c>
      <c r="AB347" s="6">
        <v>0</v>
      </c>
      <c r="AC347" s="6">
        <v>0</v>
      </c>
      <c r="AD347" s="6">
        <v>1639</v>
      </c>
      <c r="AE347" s="6">
        <v>100</v>
      </c>
      <c r="AF347" s="6">
        <v>1486</v>
      </c>
      <c r="AG347" s="6">
        <v>90</v>
      </c>
      <c r="AH347" s="6">
        <v>95</v>
      </c>
      <c r="AI347" s="6">
        <v>5.7</v>
      </c>
      <c r="AJ347" s="6">
        <v>1643</v>
      </c>
      <c r="AK347" s="6">
        <v>100</v>
      </c>
      <c r="AL347" s="6">
        <v>5</v>
      </c>
      <c r="AM347" s="6">
        <v>1</v>
      </c>
      <c r="AN347" s="6">
        <v>1</v>
      </c>
      <c r="AO347" s="6">
        <v>1</v>
      </c>
      <c r="AP347" s="6">
        <v>1</v>
      </c>
      <c r="AQ347" s="6">
        <v>21</v>
      </c>
    </row>
    <row r="348" spans="2:43" ht="72" x14ac:dyDescent="0.35">
      <c r="B348" s="6">
        <v>285</v>
      </c>
      <c r="C348" s="3" t="s">
        <v>399</v>
      </c>
      <c r="D348" s="6">
        <v>881</v>
      </c>
      <c r="E348" s="6">
        <v>369</v>
      </c>
      <c r="F348" s="6">
        <v>454</v>
      </c>
      <c r="G348" s="6">
        <v>58</v>
      </c>
      <c r="H348" s="6">
        <v>1</v>
      </c>
      <c r="I348" s="6">
        <v>0.1</v>
      </c>
      <c r="J348" s="6">
        <v>1</v>
      </c>
      <c r="K348" s="6">
        <v>0.1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2</v>
      </c>
      <c r="S348" s="6">
        <v>0.2</v>
      </c>
      <c r="T348" s="6">
        <v>0</v>
      </c>
      <c r="U348" s="6">
        <v>0</v>
      </c>
      <c r="V348" s="6">
        <v>0</v>
      </c>
      <c r="W348" s="6">
        <v>0</v>
      </c>
      <c r="X348" s="6">
        <v>653</v>
      </c>
      <c r="Y348" s="6">
        <v>74</v>
      </c>
      <c r="Z348" s="6">
        <v>20</v>
      </c>
      <c r="AA348" s="6">
        <v>2.2000000000000002</v>
      </c>
      <c r="AB348" s="6">
        <v>15</v>
      </c>
      <c r="AC348" s="6">
        <v>1.7</v>
      </c>
      <c r="AD348" s="6">
        <v>881</v>
      </c>
      <c r="AE348" s="6">
        <v>100</v>
      </c>
      <c r="AF348" s="6">
        <v>643</v>
      </c>
      <c r="AG348" s="6">
        <v>73</v>
      </c>
      <c r="AH348" s="6">
        <v>823</v>
      </c>
      <c r="AI348" s="6">
        <v>93</v>
      </c>
      <c r="AJ348" s="6">
        <v>881</v>
      </c>
      <c r="AK348" s="6">
        <v>100</v>
      </c>
      <c r="AL348" s="6">
        <v>35</v>
      </c>
      <c r="AM348" s="6">
        <v>1</v>
      </c>
      <c r="AN348" s="6">
        <v>1</v>
      </c>
      <c r="AO348" s="6">
        <v>1</v>
      </c>
      <c r="AP348" s="6">
        <v>1</v>
      </c>
      <c r="AQ348" s="6">
        <v>16</v>
      </c>
    </row>
    <row r="349" spans="2:43" x14ac:dyDescent="0.35">
      <c r="B349" s="96" t="s">
        <v>46</v>
      </c>
      <c r="C349" s="97"/>
      <c r="D349" s="8">
        <f>SUM(D341:D348)</f>
        <v>7411</v>
      </c>
      <c r="E349" s="8">
        <f>SUM(E341:E348)</f>
        <v>3209</v>
      </c>
      <c r="F349" s="8">
        <f>SUM(F341:F348)</f>
        <v>3708</v>
      </c>
      <c r="G349" s="8">
        <f>SUM(G341:G348)</f>
        <v>494</v>
      </c>
      <c r="H349" s="8">
        <f>SUM(H341:H348)</f>
        <v>17</v>
      </c>
      <c r="I349" s="8">
        <v>0.2</v>
      </c>
      <c r="J349" s="8">
        <f>SUM(J341:J348)</f>
        <v>11</v>
      </c>
      <c r="K349" s="8">
        <v>0.1</v>
      </c>
      <c r="L349" s="8">
        <f>SUM(L341:L348)</f>
        <v>460</v>
      </c>
      <c r="M349" s="8">
        <v>6.2</v>
      </c>
      <c r="N349" s="8">
        <f>SUM(N341:N348)</f>
        <v>15</v>
      </c>
      <c r="O349" s="8">
        <v>1.7</v>
      </c>
      <c r="P349" s="8">
        <f>SUM(P341:P348)</f>
        <v>2</v>
      </c>
      <c r="Q349" s="8">
        <v>0.02</v>
      </c>
      <c r="R349" s="8">
        <f>SUM(R341:R348)</f>
        <v>35</v>
      </c>
      <c r="S349" s="8">
        <v>0.5</v>
      </c>
      <c r="T349" s="8">
        <f>SUM(T341:T348)</f>
        <v>1</v>
      </c>
      <c r="U349" s="8">
        <v>0.01</v>
      </c>
      <c r="V349" s="8">
        <f>SUM(V341:V348)</f>
        <v>33</v>
      </c>
      <c r="W349" s="8">
        <v>0.4</v>
      </c>
      <c r="X349" s="8">
        <f>SUM(X341:X348)</f>
        <v>1500</v>
      </c>
      <c r="Y349" s="8">
        <v>20</v>
      </c>
      <c r="Z349" s="8">
        <f>SUM(Z341:Z348)</f>
        <v>189</v>
      </c>
      <c r="AA349" s="8">
        <v>2.5</v>
      </c>
      <c r="AB349" s="8">
        <f>SUM(AB341:AB348)</f>
        <v>399</v>
      </c>
      <c r="AC349" s="8">
        <v>5.4</v>
      </c>
      <c r="AD349" s="8">
        <f>SUM(AD341:AD348)</f>
        <v>3636</v>
      </c>
      <c r="AE349" s="8">
        <v>49</v>
      </c>
      <c r="AF349" s="8">
        <f>SUM(AF341:AF348)</f>
        <v>4876</v>
      </c>
      <c r="AG349" s="8">
        <v>66</v>
      </c>
      <c r="AH349" s="8">
        <f>SUM(AH341:AH348)</f>
        <v>4319</v>
      </c>
      <c r="AI349" s="8">
        <v>58</v>
      </c>
      <c r="AJ349" s="8">
        <f>SUM(AJ341:AJ348)</f>
        <v>7411</v>
      </c>
      <c r="AK349" s="8">
        <v>100</v>
      </c>
      <c r="AL349" s="8">
        <f t="shared" ref="AL349:AQ349" si="38">SUM(AL341:AL348)</f>
        <v>188</v>
      </c>
      <c r="AM349" s="8">
        <f t="shared" si="38"/>
        <v>5</v>
      </c>
      <c r="AN349" s="8">
        <f t="shared" si="38"/>
        <v>4</v>
      </c>
      <c r="AO349" s="8">
        <f t="shared" si="38"/>
        <v>9</v>
      </c>
      <c r="AP349" s="8">
        <f t="shared" si="38"/>
        <v>9</v>
      </c>
      <c r="AQ349" s="8">
        <f t="shared" si="38"/>
        <v>102</v>
      </c>
    </row>
    <row r="350" spans="2:43" x14ac:dyDescent="0.35">
      <c r="B350" s="98" t="s">
        <v>400</v>
      </c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100"/>
    </row>
    <row r="351" spans="2:43" ht="72" x14ac:dyDescent="0.35">
      <c r="B351" s="6">
        <v>286</v>
      </c>
      <c r="C351" s="3" t="s">
        <v>401</v>
      </c>
      <c r="D351" s="58">
        <v>759</v>
      </c>
      <c r="E351" s="58">
        <v>0</v>
      </c>
      <c r="F351" s="58">
        <v>759</v>
      </c>
      <c r="G351" s="58">
        <v>0</v>
      </c>
      <c r="H351" s="58">
        <v>13</v>
      </c>
      <c r="I351" s="58">
        <v>1.7000000000000002</v>
      </c>
      <c r="J351" s="58">
        <v>0</v>
      </c>
      <c r="K351" s="58">
        <v>0</v>
      </c>
      <c r="L351" s="58">
        <v>135</v>
      </c>
      <c r="M351" s="58">
        <v>18</v>
      </c>
      <c r="N351" s="58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0</v>
      </c>
      <c r="T351" s="58">
        <v>0</v>
      </c>
      <c r="U351" s="58">
        <v>0</v>
      </c>
      <c r="V351" s="58">
        <v>0</v>
      </c>
      <c r="W351" s="58">
        <v>0</v>
      </c>
      <c r="X351" s="58">
        <v>35</v>
      </c>
      <c r="Y351" s="58">
        <v>5</v>
      </c>
      <c r="Z351" s="58">
        <v>45</v>
      </c>
      <c r="AA351" s="58">
        <v>6</v>
      </c>
      <c r="AB351" s="58">
        <v>20</v>
      </c>
      <c r="AC351" s="58">
        <v>5.3</v>
      </c>
      <c r="AD351" s="58">
        <v>180</v>
      </c>
      <c r="AE351" s="58">
        <v>24</v>
      </c>
      <c r="AF351" s="58">
        <v>449</v>
      </c>
      <c r="AG351" s="58">
        <v>59.15</v>
      </c>
      <c r="AH351" s="58">
        <v>759</v>
      </c>
      <c r="AI351" s="58">
        <v>100</v>
      </c>
      <c r="AJ351" s="58">
        <v>759</v>
      </c>
      <c r="AK351" s="58">
        <v>100</v>
      </c>
      <c r="AL351" s="58">
        <v>5</v>
      </c>
      <c r="AM351" s="58">
        <v>1.5</v>
      </c>
      <c r="AN351" s="58">
        <v>4</v>
      </c>
      <c r="AO351" s="58">
        <v>0</v>
      </c>
      <c r="AP351" s="58">
        <v>0</v>
      </c>
      <c r="AQ351" s="58">
        <v>7</v>
      </c>
    </row>
    <row r="352" spans="2:43" ht="54" x14ac:dyDescent="0.35">
      <c r="B352" s="6">
        <v>287</v>
      </c>
      <c r="C352" s="3" t="s">
        <v>402</v>
      </c>
      <c r="D352" s="58">
        <v>326</v>
      </c>
      <c r="E352" s="58">
        <v>124</v>
      </c>
      <c r="F352" s="58">
        <v>183</v>
      </c>
      <c r="G352" s="58">
        <v>19</v>
      </c>
      <c r="H352" s="58">
        <v>11</v>
      </c>
      <c r="I352" s="58">
        <v>3.3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1</v>
      </c>
      <c r="Q352" s="58">
        <v>0.3</v>
      </c>
      <c r="R352" s="58">
        <v>0</v>
      </c>
      <c r="S352" s="58">
        <v>0</v>
      </c>
      <c r="T352" s="58">
        <v>0</v>
      </c>
      <c r="U352" s="58">
        <v>0</v>
      </c>
      <c r="V352" s="58">
        <v>0</v>
      </c>
      <c r="W352" s="58">
        <v>0</v>
      </c>
      <c r="X352" s="58" t="s">
        <v>403</v>
      </c>
      <c r="Y352" s="58" t="s">
        <v>404</v>
      </c>
      <c r="Z352" s="58">
        <v>20</v>
      </c>
      <c r="AA352" s="58">
        <v>6.1</v>
      </c>
      <c r="AB352" s="58">
        <v>2</v>
      </c>
      <c r="AC352" s="58">
        <v>2.2999999999999998</v>
      </c>
      <c r="AD352" s="58">
        <v>178</v>
      </c>
      <c r="AE352" s="58">
        <v>0.54</v>
      </c>
      <c r="AF352" s="58">
        <v>268</v>
      </c>
      <c r="AG352" s="58">
        <v>0.82</v>
      </c>
      <c r="AH352" s="58">
        <v>326</v>
      </c>
      <c r="AI352" s="58">
        <v>1</v>
      </c>
      <c r="AJ352" s="58">
        <v>54</v>
      </c>
      <c r="AK352" s="58">
        <v>0.16</v>
      </c>
      <c r="AL352" s="58">
        <v>10</v>
      </c>
      <c r="AM352" s="58">
        <v>1</v>
      </c>
      <c r="AN352" s="58">
        <v>1</v>
      </c>
      <c r="AO352" s="58">
        <v>0</v>
      </c>
      <c r="AP352" s="58">
        <v>0</v>
      </c>
      <c r="AQ352" s="58">
        <v>5</v>
      </c>
    </row>
    <row r="353" spans="2:43" ht="72" x14ac:dyDescent="0.35">
      <c r="B353" s="6">
        <v>288</v>
      </c>
      <c r="C353" s="3" t="s">
        <v>329</v>
      </c>
      <c r="D353" s="58">
        <v>418</v>
      </c>
      <c r="E353" s="58">
        <v>208</v>
      </c>
      <c r="F353" s="58">
        <v>196</v>
      </c>
      <c r="G353" s="58">
        <v>14</v>
      </c>
      <c r="H353" s="58">
        <v>14</v>
      </c>
      <c r="I353" s="58">
        <v>3.3</v>
      </c>
      <c r="J353" s="58">
        <v>1</v>
      </c>
      <c r="K353" s="58">
        <v>0.2</v>
      </c>
      <c r="L353" s="58">
        <v>8</v>
      </c>
      <c r="M353" s="58">
        <v>2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>
        <v>0</v>
      </c>
      <c r="U353" s="58">
        <v>0</v>
      </c>
      <c r="V353" s="58">
        <v>0</v>
      </c>
      <c r="W353" s="58">
        <v>0</v>
      </c>
      <c r="X353" s="58">
        <v>150</v>
      </c>
      <c r="Y353" s="58">
        <v>35.700000000000003</v>
      </c>
      <c r="Z353" s="58">
        <v>25</v>
      </c>
      <c r="AA353" s="58">
        <v>5.9</v>
      </c>
      <c r="AB353" s="58">
        <v>20</v>
      </c>
      <c r="AC353" s="58">
        <v>4.7</v>
      </c>
      <c r="AD353" s="58">
        <v>35</v>
      </c>
      <c r="AE353" s="58">
        <v>8.3000000000000007</v>
      </c>
      <c r="AF353" s="58">
        <v>265</v>
      </c>
      <c r="AG353" s="58">
        <v>63.2</v>
      </c>
      <c r="AH353" s="58">
        <v>180</v>
      </c>
      <c r="AI353" s="58">
        <v>42.9</v>
      </c>
      <c r="AJ353" s="58">
        <v>75</v>
      </c>
      <c r="AK353" s="58">
        <v>17.8</v>
      </c>
      <c r="AL353" s="58">
        <v>5</v>
      </c>
      <c r="AM353" s="58">
        <v>1.5</v>
      </c>
      <c r="AN353" s="58">
        <v>1</v>
      </c>
      <c r="AO353" s="58">
        <v>0</v>
      </c>
      <c r="AP353" s="58">
        <v>0</v>
      </c>
      <c r="AQ353" s="58">
        <v>4</v>
      </c>
    </row>
    <row r="354" spans="2:43" ht="72" x14ac:dyDescent="0.35">
      <c r="B354" s="6">
        <v>289</v>
      </c>
      <c r="C354" s="3" t="s">
        <v>405</v>
      </c>
      <c r="D354" s="58">
        <v>1092</v>
      </c>
      <c r="E354" s="58">
        <v>476</v>
      </c>
      <c r="F354" s="58">
        <v>527</v>
      </c>
      <c r="G354" s="58">
        <v>89</v>
      </c>
      <c r="H354" s="58">
        <v>6</v>
      </c>
      <c r="I354" s="58">
        <v>0.5</v>
      </c>
      <c r="J354" s="58">
        <v>2</v>
      </c>
      <c r="K354" s="58">
        <v>0.2</v>
      </c>
      <c r="L354" s="58">
        <v>168</v>
      </c>
      <c r="M354" s="58">
        <v>15.4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0</v>
      </c>
      <c r="T354" s="58">
        <v>0</v>
      </c>
      <c r="U354" s="58">
        <v>0</v>
      </c>
      <c r="V354" s="58">
        <v>0</v>
      </c>
      <c r="W354" s="58">
        <v>0</v>
      </c>
      <c r="X354" s="58">
        <v>50</v>
      </c>
      <c r="Y354" s="58">
        <v>4.5999999999999996</v>
      </c>
      <c r="Z354" s="58">
        <v>72</v>
      </c>
      <c r="AA354" s="58">
        <v>6.6</v>
      </c>
      <c r="AB354" s="58">
        <v>0</v>
      </c>
      <c r="AC354" s="58">
        <v>0</v>
      </c>
      <c r="AD354" s="58">
        <v>272</v>
      </c>
      <c r="AE354" s="58">
        <v>24.9</v>
      </c>
      <c r="AF354" s="58">
        <v>773</v>
      </c>
      <c r="AG354" s="58">
        <v>70.7</v>
      </c>
      <c r="AH354" s="58">
        <v>202</v>
      </c>
      <c r="AI354" s="58">
        <v>18.5</v>
      </c>
      <c r="AJ354" s="58">
        <v>32</v>
      </c>
      <c r="AK354" s="58">
        <v>2.9</v>
      </c>
      <c r="AL354" s="58">
        <v>9</v>
      </c>
      <c r="AM354" s="58">
        <v>0</v>
      </c>
      <c r="AN354" s="58">
        <v>0</v>
      </c>
      <c r="AO354" s="58">
        <v>4</v>
      </c>
      <c r="AP354" s="58">
        <v>2</v>
      </c>
      <c r="AQ354" s="58">
        <v>4</v>
      </c>
    </row>
    <row r="355" spans="2:43" ht="90" x14ac:dyDescent="0.35">
      <c r="B355" s="6">
        <v>290</v>
      </c>
      <c r="C355" s="3" t="s">
        <v>406</v>
      </c>
      <c r="D355" s="58">
        <v>629</v>
      </c>
      <c r="E355" s="58">
        <v>308</v>
      </c>
      <c r="F355" s="58">
        <v>282</v>
      </c>
      <c r="G355" s="58">
        <v>39</v>
      </c>
      <c r="H355" s="58">
        <v>9</v>
      </c>
      <c r="I355" s="58">
        <v>1.4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>
        <v>0</v>
      </c>
      <c r="U355" s="58">
        <v>0</v>
      </c>
      <c r="V355" s="58">
        <v>0</v>
      </c>
      <c r="W355" s="58">
        <v>0</v>
      </c>
      <c r="X355" s="58">
        <v>42</v>
      </c>
      <c r="Y355" s="58">
        <v>6.6</v>
      </c>
      <c r="Z355" s="58">
        <v>25</v>
      </c>
      <c r="AA355" s="58">
        <v>4</v>
      </c>
      <c r="AB355" s="58">
        <v>42</v>
      </c>
      <c r="AC355" s="58">
        <v>6.6</v>
      </c>
      <c r="AD355" s="58">
        <v>60</v>
      </c>
      <c r="AE355" s="58">
        <v>9.5</v>
      </c>
      <c r="AF355" s="58">
        <v>359</v>
      </c>
      <c r="AG355" s="58">
        <v>57</v>
      </c>
      <c r="AH355" s="58">
        <v>115</v>
      </c>
      <c r="AI355" s="58">
        <v>18.2</v>
      </c>
      <c r="AJ355" s="58">
        <v>629</v>
      </c>
      <c r="AK355" s="58">
        <v>100</v>
      </c>
      <c r="AL355" s="58">
        <v>4</v>
      </c>
      <c r="AM355" s="58">
        <v>1</v>
      </c>
      <c r="AN355" s="58">
        <v>1</v>
      </c>
      <c r="AO355" s="58">
        <v>0</v>
      </c>
      <c r="AP355" s="58">
        <v>0</v>
      </c>
      <c r="AQ355" s="58">
        <v>8</v>
      </c>
    </row>
    <row r="356" spans="2:43" x14ac:dyDescent="0.35">
      <c r="B356" s="96" t="s">
        <v>46</v>
      </c>
      <c r="C356" s="97"/>
      <c r="D356" s="59">
        <f>SUM(D351:D355)</f>
        <v>3224</v>
      </c>
      <c r="E356" s="59">
        <f>SUM(E351:E355)</f>
        <v>1116</v>
      </c>
      <c r="F356" s="59">
        <f>SUM(F351:F355)</f>
        <v>1947</v>
      </c>
      <c r="G356" s="59">
        <f>SUM(G351:G355)</f>
        <v>161</v>
      </c>
      <c r="H356" s="59">
        <f>SUM(H351:H355)</f>
        <v>53</v>
      </c>
      <c r="I356" s="59">
        <f t="shared" ref="I356:AK356" si="39">SUM(I351:I355)</f>
        <v>10.200000000000001</v>
      </c>
      <c r="J356" s="59">
        <f t="shared" si="39"/>
        <v>3</v>
      </c>
      <c r="K356" s="59">
        <f t="shared" si="39"/>
        <v>0.4</v>
      </c>
      <c r="L356" s="59">
        <f t="shared" si="39"/>
        <v>311</v>
      </c>
      <c r="M356" s="59">
        <f t="shared" si="39"/>
        <v>35.4</v>
      </c>
      <c r="N356" s="59">
        <f t="shared" si="39"/>
        <v>0</v>
      </c>
      <c r="O356" s="59">
        <f t="shared" si="39"/>
        <v>0</v>
      </c>
      <c r="P356" s="59">
        <f t="shared" si="39"/>
        <v>1</v>
      </c>
      <c r="Q356" s="59">
        <f t="shared" si="39"/>
        <v>0.3</v>
      </c>
      <c r="R356" s="59">
        <f t="shared" si="39"/>
        <v>0</v>
      </c>
      <c r="S356" s="59">
        <f t="shared" si="39"/>
        <v>0</v>
      </c>
      <c r="T356" s="59">
        <f t="shared" si="39"/>
        <v>0</v>
      </c>
      <c r="U356" s="59">
        <f t="shared" si="39"/>
        <v>0</v>
      </c>
      <c r="V356" s="59">
        <f t="shared" si="39"/>
        <v>0</v>
      </c>
      <c r="W356" s="59">
        <f t="shared" si="39"/>
        <v>0</v>
      </c>
      <c r="X356" s="59">
        <f t="shared" si="39"/>
        <v>277</v>
      </c>
      <c r="Y356" s="59">
        <f t="shared" si="39"/>
        <v>51.900000000000006</v>
      </c>
      <c r="Z356" s="59">
        <f t="shared" si="39"/>
        <v>187</v>
      </c>
      <c r="AA356" s="59">
        <f t="shared" si="39"/>
        <v>28.6</v>
      </c>
      <c r="AB356" s="59">
        <f t="shared" si="39"/>
        <v>84</v>
      </c>
      <c r="AC356" s="59">
        <f t="shared" si="39"/>
        <v>18.899999999999999</v>
      </c>
      <c r="AD356" s="59">
        <f t="shared" si="39"/>
        <v>725</v>
      </c>
      <c r="AE356" s="59">
        <f t="shared" si="39"/>
        <v>67.240000000000009</v>
      </c>
      <c r="AF356" s="59">
        <f t="shared" si="39"/>
        <v>2114</v>
      </c>
      <c r="AG356" s="59">
        <f t="shared" si="39"/>
        <v>250.87</v>
      </c>
      <c r="AH356" s="59">
        <f t="shared" si="39"/>
        <v>1582</v>
      </c>
      <c r="AI356" s="59">
        <f t="shared" si="39"/>
        <v>180.6</v>
      </c>
      <c r="AJ356" s="59">
        <f t="shared" si="39"/>
        <v>1549</v>
      </c>
      <c r="AK356" s="59">
        <f t="shared" si="39"/>
        <v>220.86</v>
      </c>
      <c r="AL356" s="59">
        <f>SUM(AL351:AL355)</f>
        <v>33</v>
      </c>
      <c r="AM356" s="59">
        <f t="shared" ref="AM356" si="40">SUM(AM351:AM355)</f>
        <v>5</v>
      </c>
      <c r="AN356" s="59">
        <f t="shared" ref="AN356" si="41">SUM(AN351:AN355)</f>
        <v>7</v>
      </c>
      <c r="AO356" s="59">
        <f t="shared" ref="AO356" si="42">SUM(AO351:AO355)</f>
        <v>4</v>
      </c>
      <c r="AP356" s="59">
        <f t="shared" ref="AP356" si="43">SUM(AP351:AP355)</f>
        <v>2</v>
      </c>
      <c r="AQ356" s="59">
        <f t="shared" ref="AQ356" si="44">SUM(AQ351:AQ355)</f>
        <v>28</v>
      </c>
    </row>
    <row r="357" spans="2:43" ht="27.6" customHeight="1" x14ac:dyDescent="0.35">
      <c r="B357" s="114" t="s">
        <v>407</v>
      </c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5"/>
    </row>
    <row r="358" spans="2:43" ht="72" x14ac:dyDescent="0.35">
      <c r="B358" s="6">
        <v>291</v>
      </c>
      <c r="C358" s="3" t="s">
        <v>327</v>
      </c>
      <c r="D358" s="60">
        <v>487</v>
      </c>
      <c r="E358" s="61">
        <v>185</v>
      </c>
      <c r="F358" s="61">
        <v>262</v>
      </c>
      <c r="G358" s="61">
        <v>40</v>
      </c>
      <c r="H358" s="61">
        <v>1</v>
      </c>
      <c r="I358" s="61">
        <v>0.21</v>
      </c>
      <c r="J358" s="61">
        <v>0</v>
      </c>
      <c r="K358" s="61">
        <v>0</v>
      </c>
      <c r="L358" s="61">
        <v>0</v>
      </c>
      <c r="M358" s="61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1</v>
      </c>
      <c r="S358" s="61">
        <v>0.2</v>
      </c>
      <c r="T358" s="61">
        <v>0</v>
      </c>
      <c r="U358" s="61">
        <v>0</v>
      </c>
      <c r="V358" s="61">
        <v>0</v>
      </c>
      <c r="W358" s="61">
        <v>0</v>
      </c>
      <c r="X358" s="61">
        <v>18</v>
      </c>
      <c r="Y358" s="61">
        <v>3.7</v>
      </c>
      <c r="Z358" s="61">
        <v>10</v>
      </c>
      <c r="AA358" s="61">
        <v>2</v>
      </c>
      <c r="AB358" s="61">
        <v>26</v>
      </c>
      <c r="AC358" s="61">
        <v>5.34</v>
      </c>
      <c r="AD358" s="61">
        <v>15</v>
      </c>
      <c r="AE358" s="61">
        <v>3.08</v>
      </c>
      <c r="AF358" s="61">
        <v>302</v>
      </c>
      <c r="AG358" s="61">
        <v>62</v>
      </c>
      <c r="AH358" s="61">
        <v>467</v>
      </c>
      <c r="AI358" s="61">
        <v>95.8</v>
      </c>
      <c r="AJ358" s="61">
        <v>346</v>
      </c>
      <c r="AK358" s="61">
        <v>71</v>
      </c>
      <c r="AL358" s="61">
        <v>10</v>
      </c>
      <c r="AM358" s="61">
        <v>0</v>
      </c>
      <c r="AN358" s="61">
        <v>0</v>
      </c>
      <c r="AO358" s="61">
        <v>0</v>
      </c>
      <c r="AP358" s="61">
        <v>0</v>
      </c>
      <c r="AQ358" s="61">
        <v>5</v>
      </c>
    </row>
    <row r="359" spans="2:43" ht="54" x14ac:dyDescent="0.35">
      <c r="B359" s="6">
        <v>292</v>
      </c>
      <c r="C359" s="3" t="s">
        <v>408</v>
      </c>
      <c r="D359" s="62">
        <v>819</v>
      </c>
      <c r="E359" s="63">
        <v>331</v>
      </c>
      <c r="F359" s="63">
        <v>405</v>
      </c>
      <c r="G359" s="63">
        <v>83</v>
      </c>
      <c r="H359" s="63">
        <v>0</v>
      </c>
      <c r="I359" s="63">
        <v>0</v>
      </c>
      <c r="J359" s="63">
        <v>2</v>
      </c>
      <c r="K359" s="63">
        <v>0.24</v>
      </c>
      <c r="L359" s="63">
        <v>0</v>
      </c>
      <c r="M359" s="63">
        <v>0</v>
      </c>
      <c r="N359" s="63">
        <v>2</v>
      </c>
      <c r="O359" s="63">
        <v>0.24</v>
      </c>
      <c r="P359" s="63">
        <v>2</v>
      </c>
      <c r="Q359" s="63">
        <v>0.24</v>
      </c>
      <c r="R359" s="63">
        <v>0</v>
      </c>
      <c r="S359" s="63">
        <v>0</v>
      </c>
      <c r="T359" s="63">
        <v>1</v>
      </c>
      <c r="U359" s="63">
        <v>0.1</v>
      </c>
      <c r="V359" s="63">
        <v>0</v>
      </c>
      <c r="W359" s="63">
        <v>0</v>
      </c>
      <c r="X359" s="63">
        <v>14</v>
      </c>
      <c r="Y359" s="63">
        <v>2</v>
      </c>
      <c r="Z359" s="63">
        <v>10</v>
      </c>
      <c r="AA359" s="63">
        <v>1.2</v>
      </c>
      <c r="AB359" s="63">
        <v>0</v>
      </c>
      <c r="AC359" s="63">
        <v>0</v>
      </c>
      <c r="AD359" s="63">
        <v>0</v>
      </c>
      <c r="AE359" s="63">
        <v>0</v>
      </c>
      <c r="AF359" s="63">
        <v>613</v>
      </c>
      <c r="AG359" s="63">
        <v>75</v>
      </c>
      <c r="AH359" s="63">
        <v>785</v>
      </c>
      <c r="AI359" s="63">
        <v>96</v>
      </c>
      <c r="AJ359" s="63">
        <v>106</v>
      </c>
      <c r="AK359" s="63">
        <v>13</v>
      </c>
      <c r="AL359" s="63">
        <v>540</v>
      </c>
      <c r="AM359" s="63">
        <v>1</v>
      </c>
      <c r="AN359" s="63">
        <v>1</v>
      </c>
      <c r="AO359" s="63">
        <v>1</v>
      </c>
      <c r="AP359" s="63">
        <v>1</v>
      </c>
      <c r="AQ359" s="63">
        <v>6</v>
      </c>
    </row>
    <row r="360" spans="2:43" ht="72" x14ac:dyDescent="0.35">
      <c r="B360" s="6">
        <v>293</v>
      </c>
      <c r="C360" s="3" t="s">
        <v>242</v>
      </c>
      <c r="D360" s="62">
        <v>330</v>
      </c>
      <c r="E360" s="63">
        <v>93</v>
      </c>
      <c r="F360" s="63">
        <v>213</v>
      </c>
      <c r="G360" s="63">
        <v>24</v>
      </c>
      <c r="H360" s="63">
        <v>2</v>
      </c>
      <c r="I360" s="63">
        <v>0.6</v>
      </c>
      <c r="J360" s="63">
        <v>2</v>
      </c>
      <c r="K360" s="63">
        <v>0.6</v>
      </c>
      <c r="L360" s="63">
        <v>0</v>
      </c>
      <c r="M360" s="63">
        <v>0</v>
      </c>
      <c r="N360" s="63">
        <v>1</v>
      </c>
      <c r="O360" s="63">
        <v>0.3</v>
      </c>
      <c r="P360" s="63">
        <v>1</v>
      </c>
      <c r="Q360" s="63">
        <v>0.3</v>
      </c>
      <c r="R360" s="63">
        <v>0</v>
      </c>
      <c r="S360" s="63">
        <v>0</v>
      </c>
      <c r="T360" s="63">
        <v>0</v>
      </c>
      <c r="U360" s="63">
        <v>0</v>
      </c>
      <c r="V360" s="63">
        <v>0</v>
      </c>
      <c r="W360" s="63">
        <v>0</v>
      </c>
      <c r="X360" s="63">
        <v>0</v>
      </c>
      <c r="Y360" s="63">
        <v>0</v>
      </c>
      <c r="Z360" s="63">
        <v>0</v>
      </c>
      <c r="AA360" s="63">
        <v>0</v>
      </c>
      <c r="AB360" s="63">
        <v>0</v>
      </c>
      <c r="AC360" s="63">
        <v>0</v>
      </c>
      <c r="AD360" s="63">
        <v>2</v>
      </c>
      <c r="AE360" s="63">
        <v>0.6</v>
      </c>
      <c r="AF360" s="63">
        <v>264</v>
      </c>
      <c r="AG360" s="63">
        <v>80</v>
      </c>
      <c r="AH360" s="63">
        <v>214</v>
      </c>
      <c r="AI360" s="63">
        <v>65</v>
      </c>
      <c r="AJ360" s="63">
        <v>1</v>
      </c>
      <c r="AK360" s="63">
        <v>0.3</v>
      </c>
      <c r="AL360" s="63">
        <v>3</v>
      </c>
      <c r="AM360" s="63">
        <v>0</v>
      </c>
      <c r="AN360" s="63">
        <v>0</v>
      </c>
      <c r="AO360" s="63">
        <v>0</v>
      </c>
      <c r="AP360" s="63">
        <v>0</v>
      </c>
      <c r="AQ360" s="63">
        <v>9</v>
      </c>
    </row>
    <row r="361" spans="2:43" ht="54" x14ac:dyDescent="0.35">
      <c r="B361" s="6">
        <v>294</v>
      </c>
      <c r="C361" s="3" t="s">
        <v>409</v>
      </c>
      <c r="D361" s="62">
        <v>1180</v>
      </c>
      <c r="E361" s="63">
        <v>550</v>
      </c>
      <c r="F361" s="63">
        <v>533</v>
      </c>
      <c r="G361" s="63">
        <v>97</v>
      </c>
      <c r="H361" s="63">
        <v>4</v>
      </c>
      <c r="I361" s="63">
        <v>0.3</v>
      </c>
      <c r="J361" s="63">
        <v>2</v>
      </c>
      <c r="K361" s="63" t="s">
        <v>410</v>
      </c>
      <c r="L361" s="63">
        <v>7</v>
      </c>
      <c r="M361" s="63">
        <v>0.5</v>
      </c>
      <c r="N361" s="63">
        <v>0</v>
      </c>
      <c r="O361" s="63">
        <v>0</v>
      </c>
      <c r="P361" s="63">
        <v>0</v>
      </c>
      <c r="Q361" s="63">
        <v>0</v>
      </c>
      <c r="R361" s="63">
        <v>2</v>
      </c>
      <c r="S361" s="63">
        <v>0.2</v>
      </c>
      <c r="T361" s="63">
        <v>0</v>
      </c>
      <c r="U361" s="63">
        <v>0</v>
      </c>
      <c r="V361" s="63">
        <v>0</v>
      </c>
      <c r="W361" s="63">
        <v>0</v>
      </c>
      <c r="X361" s="63">
        <v>1043</v>
      </c>
      <c r="Y361" s="63">
        <v>88</v>
      </c>
      <c r="Z361" s="63">
        <v>0</v>
      </c>
      <c r="AA361" s="63">
        <v>0</v>
      </c>
      <c r="AB361" s="63">
        <v>7</v>
      </c>
      <c r="AC361" s="63">
        <v>0.5</v>
      </c>
      <c r="AD361" s="63">
        <v>0</v>
      </c>
      <c r="AE361" s="63">
        <v>0</v>
      </c>
      <c r="AF361" s="63">
        <v>884</v>
      </c>
      <c r="AG361" s="63">
        <v>75</v>
      </c>
      <c r="AH361" s="63">
        <v>1185</v>
      </c>
      <c r="AI361" s="63">
        <v>100</v>
      </c>
      <c r="AJ361" s="63">
        <v>597</v>
      </c>
      <c r="AK361" s="63">
        <v>50</v>
      </c>
      <c r="AL361" s="63">
        <v>6</v>
      </c>
      <c r="AM361" s="63">
        <v>0</v>
      </c>
      <c r="AN361" s="63">
        <v>0</v>
      </c>
      <c r="AO361" s="63">
        <v>1</v>
      </c>
      <c r="AP361" s="63">
        <v>4</v>
      </c>
      <c r="AQ361" s="63">
        <v>7</v>
      </c>
    </row>
    <row r="362" spans="2:43" ht="90" x14ac:dyDescent="0.35">
      <c r="B362" s="6">
        <v>295</v>
      </c>
      <c r="C362" s="3" t="s">
        <v>411</v>
      </c>
      <c r="D362" s="62">
        <v>1108</v>
      </c>
      <c r="E362" s="63">
        <v>501</v>
      </c>
      <c r="F362" s="63">
        <v>514</v>
      </c>
      <c r="G362" s="63">
        <v>93</v>
      </c>
      <c r="H362" s="63">
        <v>11</v>
      </c>
      <c r="I362" s="63">
        <v>0</v>
      </c>
      <c r="J362" s="63">
        <v>2</v>
      </c>
      <c r="K362" s="63">
        <v>0.18</v>
      </c>
      <c r="L362" s="63">
        <v>0</v>
      </c>
      <c r="M362" s="63">
        <v>0</v>
      </c>
      <c r="N362" s="63">
        <v>1</v>
      </c>
      <c r="O362" s="63">
        <v>0</v>
      </c>
      <c r="P362" s="63">
        <v>0</v>
      </c>
      <c r="Q362" s="63">
        <v>0</v>
      </c>
      <c r="R362" s="63">
        <v>1</v>
      </c>
      <c r="S362" s="63">
        <v>0</v>
      </c>
      <c r="T362" s="63">
        <v>3</v>
      </c>
      <c r="U362" s="63">
        <v>0</v>
      </c>
      <c r="V362" s="63">
        <v>0</v>
      </c>
      <c r="W362" s="63">
        <v>0</v>
      </c>
      <c r="X362" s="63">
        <v>48</v>
      </c>
      <c r="Y362" s="63">
        <v>4</v>
      </c>
      <c r="Z362" s="63">
        <v>0</v>
      </c>
      <c r="AA362" s="63">
        <v>0</v>
      </c>
      <c r="AB362" s="63">
        <v>0</v>
      </c>
      <c r="AC362" s="63">
        <v>0</v>
      </c>
      <c r="AD362" s="63">
        <v>25</v>
      </c>
      <c r="AE362" s="63">
        <v>2</v>
      </c>
      <c r="AF362" s="63">
        <v>514</v>
      </c>
      <c r="AG362" s="63">
        <v>46</v>
      </c>
      <c r="AH362" s="63">
        <v>431</v>
      </c>
      <c r="AI362" s="63">
        <v>38</v>
      </c>
      <c r="AJ362" s="63">
        <v>1114</v>
      </c>
      <c r="AK362" s="63">
        <v>100</v>
      </c>
      <c r="AL362" s="63">
        <v>5</v>
      </c>
      <c r="AM362" s="63">
        <v>0</v>
      </c>
      <c r="AN362" s="63">
        <v>0</v>
      </c>
      <c r="AO362" s="63">
        <v>1</v>
      </c>
      <c r="AP362" s="63">
        <v>1</v>
      </c>
      <c r="AQ362" s="63">
        <v>18</v>
      </c>
    </row>
    <row r="363" spans="2:43" ht="72" x14ac:dyDescent="0.35">
      <c r="B363" s="6">
        <v>296</v>
      </c>
      <c r="C363" s="3" t="s">
        <v>412</v>
      </c>
      <c r="D363" s="62">
        <v>520</v>
      </c>
      <c r="E363" s="63">
        <v>156</v>
      </c>
      <c r="F363" s="63">
        <v>306</v>
      </c>
      <c r="G363" s="63">
        <v>58</v>
      </c>
      <c r="H363" s="63">
        <v>1</v>
      </c>
      <c r="I363" s="63">
        <v>0.1</v>
      </c>
      <c r="J363" s="63">
        <v>1</v>
      </c>
      <c r="K363" s="63">
        <v>0.1</v>
      </c>
      <c r="L363" s="63">
        <v>92</v>
      </c>
      <c r="M363" s="63">
        <v>18</v>
      </c>
      <c r="N363" s="63">
        <v>1</v>
      </c>
      <c r="O363" s="63">
        <v>0.1</v>
      </c>
      <c r="P363" s="63">
        <v>0</v>
      </c>
      <c r="Q363" s="63">
        <v>0</v>
      </c>
      <c r="R363" s="63">
        <v>0</v>
      </c>
      <c r="S363" s="63">
        <v>0</v>
      </c>
      <c r="T363" s="63">
        <v>0</v>
      </c>
      <c r="U363" s="63">
        <v>0</v>
      </c>
      <c r="V363" s="63">
        <v>1</v>
      </c>
      <c r="W363" s="63">
        <v>0.1</v>
      </c>
      <c r="X363" s="63">
        <v>32</v>
      </c>
      <c r="Y363" s="63">
        <v>6.1</v>
      </c>
      <c r="Z363" s="63">
        <v>0</v>
      </c>
      <c r="AA363" s="63">
        <v>0</v>
      </c>
      <c r="AB363" s="63">
        <v>0</v>
      </c>
      <c r="AC363" s="63">
        <v>0</v>
      </c>
      <c r="AD363" s="63">
        <v>0</v>
      </c>
      <c r="AE363" s="63">
        <v>0</v>
      </c>
      <c r="AF363" s="63">
        <v>294</v>
      </c>
      <c r="AG363" s="63">
        <v>55.7</v>
      </c>
      <c r="AH363" s="63">
        <v>443</v>
      </c>
      <c r="AI363" s="63">
        <v>82.2</v>
      </c>
      <c r="AJ363" s="63">
        <v>496</v>
      </c>
      <c r="AK363" s="63">
        <v>95.4</v>
      </c>
      <c r="AL363" s="63">
        <v>8</v>
      </c>
      <c r="AM363" s="63">
        <v>0</v>
      </c>
      <c r="AN363" s="63">
        <v>0</v>
      </c>
      <c r="AO363" s="63">
        <v>1</v>
      </c>
      <c r="AP363" s="63">
        <v>1</v>
      </c>
      <c r="AQ363" s="63">
        <v>3</v>
      </c>
    </row>
    <row r="364" spans="2:43" ht="72" x14ac:dyDescent="0.35">
      <c r="B364" s="6">
        <v>297</v>
      </c>
      <c r="C364" s="3" t="s">
        <v>413</v>
      </c>
      <c r="D364" s="62">
        <v>929</v>
      </c>
      <c r="E364" s="63">
        <v>406</v>
      </c>
      <c r="F364" s="63">
        <v>480</v>
      </c>
      <c r="G364" s="63">
        <v>43</v>
      </c>
      <c r="H364" s="63">
        <v>8</v>
      </c>
      <c r="I364" s="63">
        <v>0.86</v>
      </c>
      <c r="J364" s="63">
        <v>2</v>
      </c>
      <c r="K364" s="63">
        <v>0.2</v>
      </c>
      <c r="L364" s="63">
        <v>153</v>
      </c>
      <c r="M364" s="63">
        <v>17</v>
      </c>
      <c r="N364" s="63">
        <v>3</v>
      </c>
      <c r="O364" s="63">
        <v>0.3</v>
      </c>
      <c r="P364" s="63">
        <v>0</v>
      </c>
      <c r="Q364" s="63">
        <v>0</v>
      </c>
      <c r="R364" s="63">
        <v>1</v>
      </c>
      <c r="S364" s="63">
        <v>0.1</v>
      </c>
      <c r="T364" s="64">
        <v>0</v>
      </c>
      <c r="U364" s="63">
        <v>6.9</v>
      </c>
      <c r="V364" s="63">
        <v>1</v>
      </c>
      <c r="W364" s="63">
        <v>0.1</v>
      </c>
      <c r="X364" s="63">
        <v>73</v>
      </c>
      <c r="Y364" s="63">
        <v>7.9</v>
      </c>
      <c r="Z364" s="63">
        <v>0</v>
      </c>
      <c r="AA364" s="63">
        <v>0</v>
      </c>
      <c r="AB364" s="63">
        <v>0</v>
      </c>
      <c r="AC364" s="63">
        <v>0</v>
      </c>
      <c r="AD364" s="63">
        <v>28</v>
      </c>
      <c r="AE364" s="63">
        <v>3</v>
      </c>
      <c r="AF364" s="63">
        <v>526</v>
      </c>
      <c r="AG364" s="63">
        <v>56.6</v>
      </c>
      <c r="AH364" s="63">
        <v>903</v>
      </c>
      <c r="AI364" s="63">
        <v>97.2</v>
      </c>
      <c r="AJ364" s="63">
        <v>921</v>
      </c>
      <c r="AK364" s="63">
        <v>99.1</v>
      </c>
      <c r="AL364" s="63">
        <v>5</v>
      </c>
      <c r="AM364" s="63">
        <v>0</v>
      </c>
      <c r="AN364" s="63">
        <v>0</v>
      </c>
      <c r="AO364" s="63">
        <v>2</v>
      </c>
      <c r="AP364" s="63">
        <v>2</v>
      </c>
      <c r="AQ364" s="64">
        <v>15</v>
      </c>
    </row>
    <row r="365" spans="2:43" ht="54" x14ac:dyDescent="0.35">
      <c r="B365" s="6">
        <v>298</v>
      </c>
      <c r="C365" s="3" t="s">
        <v>414</v>
      </c>
      <c r="D365" s="62">
        <v>1088</v>
      </c>
      <c r="E365" s="63">
        <v>455</v>
      </c>
      <c r="F365" s="63">
        <v>530</v>
      </c>
      <c r="G365" s="63">
        <v>103</v>
      </c>
      <c r="H365" s="63">
        <v>5</v>
      </c>
      <c r="I365" s="63">
        <v>0.4</v>
      </c>
      <c r="J365" s="63">
        <v>1</v>
      </c>
      <c r="K365" s="63">
        <v>0.09</v>
      </c>
      <c r="L365" s="63">
        <v>186</v>
      </c>
      <c r="M365" s="63">
        <v>17</v>
      </c>
      <c r="N365" s="63">
        <v>1</v>
      </c>
      <c r="O365" s="63">
        <v>0.9</v>
      </c>
      <c r="P365" s="63">
        <v>0</v>
      </c>
      <c r="Q365" s="63">
        <v>0</v>
      </c>
      <c r="R365" s="63">
        <v>6</v>
      </c>
      <c r="S365" s="63">
        <v>0.5</v>
      </c>
      <c r="T365" s="63">
        <v>0</v>
      </c>
      <c r="U365" s="63">
        <v>0</v>
      </c>
      <c r="V365" s="63">
        <v>0</v>
      </c>
      <c r="W365" s="63">
        <v>0</v>
      </c>
      <c r="X365" s="63">
        <v>30</v>
      </c>
      <c r="Y365" s="63">
        <v>2.7</v>
      </c>
      <c r="Z365" s="63">
        <v>0</v>
      </c>
      <c r="AA365" s="63">
        <v>0</v>
      </c>
      <c r="AB365" s="63">
        <v>0</v>
      </c>
      <c r="AC365" s="63">
        <v>0</v>
      </c>
      <c r="AD365" s="63">
        <v>0</v>
      </c>
      <c r="AE365" s="63">
        <v>0</v>
      </c>
      <c r="AF365" s="63">
        <v>800</v>
      </c>
      <c r="AG365" s="63">
        <v>73.5</v>
      </c>
      <c r="AH365" s="63">
        <v>520</v>
      </c>
      <c r="AI365" s="63">
        <v>47.7</v>
      </c>
      <c r="AJ365" s="63">
        <v>0</v>
      </c>
      <c r="AK365" s="63">
        <v>0</v>
      </c>
      <c r="AL365" s="63">
        <v>28</v>
      </c>
      <c r="AM365" s="63">
        <v>0</v>
      </c>
      <c r="AN365" s="63">
        <v>0</v>
      </c>
      <c r="AO365" s="63">
        <v>0</v>
      </c>
      <c r="AP365" s="63">
        <v>0</v>
      </c>
      <c r="AQ365" s="63">
        <v>8</v>
      </c>
    </row>
    <row r="366" spans="2:43" x14ac:dyDescent="0.35">
      <c r="B366" s="96" t="s">
        <v>46</v>
      </c>
      <c r="C366" s="97"/>
      <c r="D366" s="79">
        <v>6461</v>
      </c>
      <c r="E366" s="80">
        <v>2677</v>
      </c>
      <c r="F366" s="80">
        <v>3243</v>
      </c>
      <c r="G366" s="80">
        <v>541</v>
      </c>
      <c r="H366" s="80">
        <v>32</v>
      </c>
      <c r="I366" s="80">
        <v>0.5</v>
      </c>
      <c r="J366" s="80">
        <v>12</v>
      </c>
      <c r="K366" s="80">
        <v>0.1</v>
      </c>
      <c r="L366" s="80">
        <v>438</v>
      </c>
      <c r="M366" s="80">
        <v>6.7</v>
      </c>
      <c r="N366" s="80">
        <v>9</v>
      </c>
      <c r="O366" s="80">
        <v>0.14000000000000001</v>
      </c>
      <c r="P366" s="80">
        <v>3</v>
      </c>
      <c r="Q366" s="80">
        <v>0.05</v>
      </c>
      <c r="R366" s="80">
        <v>11</v>
      </c>
      <c r="S366" s="80">
        <v>0.2</v>
      </c>
      <c r="T366" s="81">
        <v>4</v>
      </c>
      <c r="U366" s="80">
        <v>0.1</v>
      </c>
      <c r="V366" s="80">
        <v>2</v>
      </c>
      <c r="W366" s="80">
        <v>0.2</v>
      </c>
      <c r="X366" s="80">
        <v>1258</v>
      </c>
      <c r="Y366" s="80">
        <v>19.5</v>
      </c>
      <c r="Z366" s="80">
        <v>20</v>
      </c>
      <c r="AA366" s="80">
        <v>0.31</v>
      </c>
      <c r="AB366" s="80">
        <v>33</v>
      </c>
      <c r="AC366" s="80">
        <v>0.51</v>
      </c>
      <c r="AD366" s="80">
        <v>70</v>
      </c>
      <c r="AE366" s="80">
        <v>1.08</v>
      </c>
      <c r="AF366" s="80">
        <v>4197</v>
      </c>
      <c r="AG366" s="80">
        <v>64.959999999999994</v>
      </c>
      <c r="AH366" s="80">
        <v>4948</v>
      </c>
      <c r="AI366" s="80">
        <v>76.599999999999994</v>
      </c>
      <c r="AJ366" s="80">
        <v>3581</v>
      </c>
      <c r="AK366" s="80">
        <v>55.42</v>
      </c>
      <c r="AL366" s="80">
        <v>605</v>
      </c>
      <c r="AM366" s="80">
        <v>1</v>
      </c>
      <c r="AN366" s="80">
        <v>1</v>
      </c>
      <c r="AO366" s="80">
        <v>6</v>
      </c>
      <c r="AP366" s="80">
        <v>9</v>
      </c>
      <c r="AQ366" s="80">
        <v>71</v>
      </c>
    </row>
    <row r="367" spans="2:43" x14ac:dyDescent="0.35">
      <c r="B367" s="98" t="s">
        <v>415</v>
      </c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100"/>
    </row>
    <row r="368" spans="2:43" ht="72" x14ac:dyDescent="0.35">
      <c r="B368" s="6">
        <v>299</v>
      </c>
      <c r="C368" s="3" t="s">
        <v>393</v>
      </c>
      <c r="D368" s="65">
        <v>559</v>
      </c>
      <c r="E368" s="65">
        <v>238</v>
      </c>
      <c r="F368" s="65">
        <v>274</v>
      </c>
      <c r="G368" s="65">
        <v>46</v>
      </c>
      <c r="H368" s="65">
        <v>7</v>
      </c>
      <c r="I368" s="65">
        <v>1.3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5">
        <v>0</v>
      </c>
      <c r="R368" s="65">
        <v>2</v>
      </c>
      <c r="S368" s="65">
        <v>0.4</v>
      </c>
      <c r="T368" s="65">
        <v>0</v>
      </c>
      <c r="U368" s="65">
        <v>0</v>
      </c>
      <c r="V368" s="65">
        <v>1</v>
      </c>
      <c r="W368" s="65">
        <v>0.2</v>
      </c>
      <c r="X368" s="65">
        <v>0</v>
      </c>
      <c r="Y368" s="65">
        <v>0</v>
      </c>
      <c r="Z368" s="65">
        <v>60</v>
      </c>
      <c r="AA368" s="65">
        <v>11</v>
      </c>
      <c r="AB368" s="65">
        <v>10</v>
      </c>
      <c r="AC368" s="65">
        <v>1.8</v>
      </c>
      <c r="AD368" s="65">
        <v>135</v>
      </c>
      <c r="AE368" s="65">
        <v>24</v>
      </c>
      <c r="AF368" s="65">
        <v>327</v>
      </c>
      <c r="AG368" s="65">
        <v>58</v>
      </c>
      <c r="AH368" s="65">
        <v>107</v>
      </c>
      <c r="AI368" s="65">
        <v>19</v>
      </c>
      <c r="AJ368" s="66">
        <v>93</v>
      </c>
      <c r="AK368" s="66">
        <v>17</v>
      </c>
      <c r="AL368" s="66">
        <v>1</v>
      </c>
      <c r="AM368" s="66">
        <v>1</v>
      </c>
      <c r="AN368" s="66">
        <v>1</v>
      </c>
      <c r="AO368" s="66">
        <v>0</v>
      </c>
      <c r="AP368" s="66">
        <v>0</v>
      </c>
      <c r="AQ368" s="66">
        <v>12</v>
      </c>
    </row>
    <row r="369" spans="2:43" ht="72" x14ac:dyDescent="0.35">
      <c r="B369" s="6">
        <v>300</v>
      </c>
      <c r="C369" s="3" t="s">
        <v>416</v>
      </c>
      <c r="D369" s="65">
        <v>726</v>
      </c>
      <c r="E369" s="65">
        <v>325</v>
      </c>
      <c r="F369" s="65">
        <v>358</v>
      </c>
      <c r="G369" s="65">
        <v>43</v>
      </c>
      <c r="H369" s="65">
        <v>1</v>
      </c>
      <c r="I369" s="65">
        <v>0.1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5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25</v>
      </c>
      <c r="Y369" s="65">
        <v>3.4</v>
      </c>
      <c r="Z369" s="65">
        <v>40</v>
      </c>
      <c r="AA369" s="65">
        <v>5.5</v>
      </c>
      <c r="AB369" s="65">
        <v>10</v>
      </c>
      <c r="AC369" s="65">
        <v>1.4</v>
      </c>
      <c r="AD369" s="65">
        <v>178</v>
      </c>
      <c r="AE369" s="65">
        <v>25</v>
      </c>
      <c r="AF369" s="65">
        <v>353</v>
      </c>
      <c r="AG369" s="65">
        <v>49</v>
      </c>
      <c r="AH369" s="65">
        <v>690</v>
      </c>
      <c r="AI369" s="65">
        <v>95</v>
      </c>
      <c r="AJ369" s="66">
        <v>160</v>
      </c>
      <c r="AK369" s="66">
        <v>22</v>
      </c>
      <c r="AL369" s="66">
        <v>3</v>
      </c>
      <c r="AM369" s="66">
        <v>1</v>
      </c>
      <c r="AN369" s="66">
        <v>2</v>
      </c>
      <c r="AO369" s="66">
        <v>0</v>
      </c>
      <c r="AP369" s="66">
        <v>0</v>
      </c>
      <c r="AQ369" s="66">
        <v>7</v>
      </c>
    </row>
    <row r="370" spans="2:43" x14ac:dyDescent="0.35">
      <c r="B370" s="96" t="s">
        <v>46</v>
      </c>
      <c r="C370" s="97"/>
      <c r="D370" s="38">
        <v>1285</v>
      </c>
      <c r="E370" s="38">
        <v>563</v>
      </c>
      <c r="F370" s="38">
        <v>632</v>
      </c>
      <c r="G370" s="38">
        <v>89</v>
      </c>
      <c r="H370" s="38">
        <v>8</v>
      </c>
      <c r="I370" s="38">
        <v>0.6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2</v>
      </c>
      <c r="S370" s="38">
        <v>0.2</v>
      </c>
      <c r="T370" s="38">
        <v>0</v>
      </c>
      <c r="U370" s="38">
        <v>0</v>
      </c>
      <c r="V370" s="38">
        <v>1</v>
      </c>
      <c r="W370" s="38">
        <v>0.1</v>
      </c>
      <c r="X370" s="38">
        <v>25</v>
      </c>
      <c r="Y370" s="38">
        <v>2</v>
      </c>
      <c r="Z370" s="38">
        <v>100</v>
      </c>
      <c r="AA370" s="38">
        <v>7.8</v>
      </c>
      <c r="AB370" s="38">
        <v>20</v>
      </c>
      <c r="AC370" s="38">
        <v>2</v>
      </c>
      <c r="AD370" s="38">
        <v>313</v>
      </c>
      <c r="AE370" s="38">
        <v>24.4</v>
      </c>
      <c r="AF370" s="38">
        <v>680</v>
      </c>
      <c r="AG370" s="38">
        <v>53</v>
      </c>
      <c r="AH370" s="38">
        <v>797</v>
      </c>
      <c r="AI370" s="38">
        <v>62</v>
      </c>
      <c r="AJ370" s="38">
        <v>253</v>
      </c>
      <c r="AK370" s="38">
        <v>20</v>
      </c>
      <c r="AL370" s="38">
        <v>4</v>
      </c>
      <c r="AM370" s="38">
        <v>2</v>
      </c>
      <c r="AN370" s="38">
        <v>3</v>
      </c>
      <c r="AO370" s="38">
        <v>0</v>
      </c>
      <c r="AP370" s="38">
        <v>0</v>
      </c>
      <c r="AQ370" s="38">
        <v>19</v>
      </c>
    </row>
    <row r="371" spans="2:43" x14ac:dyDescent="0.35">
      <c r="B371" s="98" t="s">
        <v>417</v>
      </c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100"/>
    </row>
    <row r="372" spans="2:43" ht="72" x14ac:dyDescent="0.35">
      <c r="B372" s="6">
        <v>301</v>
      </c>
      <c r="C372" s="3" t="s">
        <v>418</v>
      </c>
      <c r="D372" s="20">
        <v>896</v>
      </c>
      <c r="E372" s="20">
        <v>452</v>
      </c>
      <c r="F372" s="20">
        <v>398</v>
      </c>
      <c r="G372" s="20">
        <v>46</v>
      </c>
      <c r="H372" s="20">
        <v>4</v>
      </c>
      <c r="I372" s="20">
        <v>0.4</v>
      </c>
      <c r="J372" s="20">
        <v>0</v>
      </c>
      <c r="K372" s="20">
        <v>0</v>
      </c>
      <c r="L372" s="20">
        <v>0</v>
      </c>
      <c r="M372" s="20">
        <v>0</v>
      </c>
      <c r="N372" s="20">
        <v>2</v>
      </c>
      <c r="O372" s="20">
        <v>0.2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46</v>
      </c>
      <c r="AA372" s="20">
        <v>5.0999999999999996</v>
      </c>
      <c r="AB372" s="20">
        <v>0</v>
      </c>
      <c r="AC372" s="20">
        <v>0</v>
      </c>
      <c r="AD372" s="20">
        <v>562</v>
      </c>
      <c r="AE372" s="20">
        <v>62.7</v>
      </c>
      <c r="AF372" s="20">
        <v>425</v>
      </c>
      <c r="AG372" s="20">
        <v>47.4</v>
      </c>
      <c r="AH372" s="20">
        <v>658</v>
      </c>
      <c r="AI372" s="20">
        <v>73.400000000000006</v>
      </c>
      <c r="AJ372" s="20">
        <v>896</v>
      </c>
      <c r="AK372" s="20">
        <v>100</v>
      </c>
      <c r="AL372" s="20">
        <v>16</v>
      </c>
      <c r="AM372" s="20">
        <v>0</v>
      </c>
      <c r="AN372" s="20">
        <v>0</v>
      </c>
      <c r="AO372" s="20">
        <v>1</v>
      </c>
      <c r="AP372" s="20">
        <v>1</v>
      </c>
      <c r="AQ372" s="20">
        <v>13</v>
      </c>
    </row>
    <row r="373" spans="2:43" ht="72" x14ac:dyDescent="0.35">
      <c r="B373" s="6">
        <v>302</v>
      </c>
      <c r="C373" s="3" t="s">
        <v>393</v>
      </c>
      <c r="D373" s="20">
        <v>585</v>
      </c>
      <c r="E373" s="20">
        <v>262</v>
      </c>
      <c r="F373" s="20">
        <v>282</v>
      </c>
      <c r="G373" s="20">
        <v>41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15</v>
      </c>
      <c r="AA373" s="20">
        <v>2.5</v>
      </c>
      <c r="AB373" s="20">
        <v>9</v>
      </c>
      <c r="AC373" s="20">
        <v>1.5</v>
      </c>
      <c r="AD373" s="20">
        <v>30</v>
      </c>
      <c r="AE373" s="20">
        <v>5.0999999999999996</v>
      </c>
      <c r="AF373" s="20">
        <v>378</v>
      </c>
      <c r="AG373" s="20">
        <v>64.599999999999994</v>
      </c>
      <c r="AH373" s="20">
        <v>415</v>
      </c>
      <c r="AI373" s="20">
        <v>70.900000000000006</v>
      </c>
      <c r="AJ373" s="20">
        <v>585</v>
      </c>
      <c r="AK373" s="20">
        <v>100</v>
      </c>
      <c r="AL373" s="20">
        <v>53</v>
      </c>
      <c r="AM373" s="20">
        <v>0</v>
      </c>
      <c r="AN373" s="20">
        <v>0</v>
      </c>
      <c r="AO373" s="20">
        <v>1</v>
      </c>
      <c r="AP373" s="20">
        <v>0</v>
      </c>
      <c r="AQ373" s="20">
        <v>6</v>
      </c>
    </row>
    <row r="374" spans="2:43" ht="72" x14ac:dyDescent="0.35">
      <c r="B374" s="6">
        <v>303</v>
      </c>
      <c r="C374" s="3" t="s">
        <v>394</v>
      </c>
      <c r="D374" s="20">
        <v>427</v>
      </c>
      <c r="E374" s="20">
        <v>167</v>
      </c>
      <c r="F374" s="20">
        <v>260</v>
      </c>
      <c r="G374" s="20">
        <v>0</v>
      </c>
      <c r="H374" s="20">
        <v>4</v>
      </c>
      <c r="I374" s="20">
        <v>1</v>
      </c>
      <c r="J374" s="20">
        <v>4</v>
      </c>
      <c r="K374" s="20">
        <v>1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</v>
      </c>
      <c r="S374" s="20">
        <v>0.2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14</v>
      </c>
      <c r="AA374" s="20">
        <v>3.3</v>
      </c>
      <c r="AB374" s="20">
        <v>0</v>
      </c>
      <c r="AC374" s="20">
        <v>0</v>
      </c>
      <c r="AD374" s="20">
        <v>427</v>
      </c>
      <c r="AE374" s="20">
        <v>100</v>
      </c>
      <c r="AF374" s="20">
        <v>239</v>
      </c>
      <c r="AG374" s="20">
        <v>56</v>
      </c>
      <c r="AH374" s="20">
        <v>425</v>
      </c>
      <c r="AI374" s="20">
        <v>99.5</v>
      </c>
      <c r="AJ374" s="20">
        <v>427</v>
      </c>
      <c r="AK374" s="20">
        <v>100</v>
      </c>
      <c r="AL374" s="20">
        <v>25</v>
      </c>
      <c r="AM374" s="20">
        <v>0</v>
      </c>
      <c r="AN374" s="20">
        <v>0</v>
      </c>
      <c r="AO374" s="20">
        <v>1</v>
      </c>
      <c r="AP374" s="20">
        <v>1</v>
      </c>
      <c r="AQ374" s="20">
        <v>4</v>
      </c>
    </row>
    <row r="375" spans="2:43" ht="126" x14ac:dyDescent="0.35">
      <c r="B375" s="6">
        <v>304</v>
      </c>
      <c r="C375" s="3" t="s">
        <v>419</v>
      </c>
      <c r="D375" s="20">
        <v>243</v>
      </c>
      <c r="E375" s="20">
        <v>97</v>
      </c>
      <c r="F375" s="20">
        <v>128</v>
      </c>
      <c r="G375" s="20">
        <v>18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2</v>
      </c>
      <c r="S375" s="20">
        <v>0.8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75</v>
      </c>
      <c r="AE375" s="20">
        <v>31</v>
      </c>
      <c r="AF375" s="20">
        <v>193</v>
      </c>
      <c r="AG375" s="20">
        <v>79</v>
      </c>
      <c r="AH375" s="20">
        <v>193</v>
      </c>
      <c r="AI375" s="20">
        <v>79</v>
      </c>
      <c r="AJ375" s="20">
        <v>243</v>
      </c>
      <c r="AK375" s="20">
        <v>100</v>
      </c>
      <c r="AL375" s="20">
        <v>14</v>
      </c>
      <c r="AM375" s="20">
        <v>0</v>
      </c>
      <c r="AN375" s="20">
        <v>0</v>
      </c>
      <c r="AO375" s="20">
        <v>0</v>
      </c>
      <c r="AP375" s="20">
        <v>0</v>
      </c>
      <c r="AQ375" s="20">
        <v>5</v>
      </c>
    </row>
    <row r="376" spans="2:43" ht="72" x14ac:dyDescent="0.35">
      <c r="B376" s="6">
        <v>305</v>
      </c>
      <c r="C376" s="3" t="s">
        <v>151</v>
      </c>
      <c r="D376" s="20">
        <v>225</v>
      </c>
      <c r="E376" s="20">
        <v>110</v>
      </c>
      <c r="F376" s="20">
        <v>115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115</v>
      </c>
      <c r="AE376" s="20" t="s">
        <v>420</v>
      </c>
      <c r="AF376" s="20">
        <v>120</v>
      </c>
      <c r="AG376" s="20">
        <v>53</v>
      </c>
      <c r="AH376" s="20">
        <v>225</v>
      </c>
      <c r="AI376" s="20">
        <v>100</v>
      </c>
      <c r="AJ376" s="20">
        <v>225</v>
      </c>
      <c r="AK376" s="20">
        <v>100</v>
      </c>
      <c r="AL376" s="20">
        <v>23</v>
      </c>
      <c r="AM376" s="20">
        <v>0</v>
      </c>
      <c r="AN376" s="20">
        <v>0</v>
      </c>
      <c r="AO376" s="20">
        <v>1</v>
      </c>
      <c r="AP376" s="20">
        <v>1</v>
      </c>
      <c r="AQ376" s="20">
        <v>5</v>
      </c>
    </row>
    <row r="377" spans="2:43" ht="108" x14ac:dyDescent="0.35">
      <c r="B377" s="6">
        <v>306</v>
      </c>
      <c r="C377" s="3" t="s">
        <v>421</v>
      </c>
      <c r="D377" s="20">
        <v>578</v>
      </c>
      <c r="E377" s="20">
        <v>254</v>
      </c>
      <c r="F377" s="20">
        <v>295</v>
      </c>
      <c r="G377" s="20">
        <v>28</v>
      </c>
      <c r="H377" s="20">
        <v>0</v>
      </c>
      <c r="I377" s="20">
        <v>0</v>
      </c>
      <c r="J377" s="20">
        <v>1</v>
      </c>
      <c r="K377" s="20">
        <v>0.1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3</v>
      </c>
      <c r="S377" s="20">
        <v>0.5</v>
      </c>
      <c r="T377" s="20">
        <v>0</v>
      </c>
      <c r="U377" s="20">
        <v>0</v>
      </c>
      <c r="V377" s="20">
        <v>0</v>
      </c>
      <c r="W377" s="20">
        <v>0</v>
      </c>
      <c r="X377" s="20">
        <v>4</v>
      </c>
      <c r="Y377" s="20">
        <v>0.6</v>
      </c>
      <c r="Z377" s="67">
        <v>20</v>
      </c>
      <c r="AA377" s="20">
        <v>3.4</v>
      </c>
      <c r="AB377" s="20">
        <v>2</v>
      </c>
      <c r="AC377" s="20">
        <v>0.3</v>
      </c>
      <c r="AD377" s="20">
        <v>0</v>
      </c>
      <c r="AE377" s="20">
        <v>0</v>
      </c>
      <c r="AF377" s="20">
        <v>315</v>
      </c>
      <c r="AG377" s="20">
        <v>54.4</v>
      </c>
      <c r="AH377" s="20">
        <v>141</v>
      </c>
      <c r="AI377" s="20">
        <v>24.3</v>
      </c>
      <c r="AJ377" s="20">
        <v>578</v>
      </c>
      <c r="AK377" s="20">
        <v>100</v>
      </c>
      <c r="AL377" s="20">
        <v>4</v>
      </c>
      <c r="AM377" s="20">
        <v>0</v>
      </c>
      <c r="AN377" s="20">
        <v>0</v>
      </c>
      <c r="AO377" s="20">
        <v>1</v>
      </c>
      <c r="AP377" s="20">
        <v>0.1</v>
      </c>
      <c r="AQ377" s="20">
        <v>9</v>
      </c>
    </row>
    <row r="378" spans="2:43" ht="54" x14ac:dyDescent="0.35">
      <c r="B378" s="6">
        <v>307</v>
      </c>
      <c r="C378" s="3" t="s">
        <v>422</v>
      </c>
      <c r="D378" s="20">
        <v>743</v>
      </c>
      <c r="E378" s="20">
        <v>310</v>
      </c>
      <c r="F378" s="20">
        <v>346</v>
      </c>
      <c r="G378" s="20">
        <v>87</v>
      </c>
      <c r="H378" s="20">
        <v>1</v>
      </c>
      <c r="I378" s="20">
        <v>0.1</v>
      </c>
      <c r="J378" s="20">
        <v>1</v>
      </c>
      <c r="K378" s="20">
        <v>0.1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3</v>
      </c>
      <c r="AA378" s="20">
        <v>0.4</v>
      </c>
      <c r="AB378" s="20">
        <v>2</v>
      </c>
      <c r="AC378" s="20">
        <v>0.3</v>
      </c>
      <c r="AD378" s="20">
        <v>743</v>
      </c>
      <c r="AE378" s="20">
        <v>100</v>
      </c>
      <c r="AF378" s="20">
        <v>420</v>
      </c>
      <c r="AG378" s="20">
        <v>5.7</v>
      </c>
      <c r="AH378" s="20">
        <v>597</v>
      </c>
      <c r="AI378" s="20">
        <v>80</v>
      </c>
      <c r="AJ378" s="20">
        <v>743</v>
      </c>
      <c r="AK378" s="20">
        <v>100</v>
      </c>
      <c r="AL378" s="20">
        <v>3</v>
      </c>
      <c r="AM378" s="20">
        <v>0</v>
      </c>
      <c r="AN378" s="20">
        <v>0</v>
      </c>
      <c r="AO378" s="20">
        <v>0.5</v>
      </c>
      <c r="AP378" s="20">
        <v>0</v>
      </c>
      <c r="AQ378" s="20">
        <v>9</v>
      </c>
    </row>
    <row r="379" spans="2:43" ht="90" x14ac:dyDescent="0.35">
      <c r="B379" s="6">
        <v>308</v>
      </c>
      <c r="C379" s="3" t="s">
        <v>423</v>
      </c>
      <c r="D379" s="20">
        <v>502</v>
      </c>
      <c r="E379" s="20">
        <v>190</v>
      </c>
      <c r="F379" s="20">
        <v>268</v>
      </c>
      <c r="G379" s="20">
        <v>44</v>
      </c>
      <c r="H379" s="20">
        <v>3</v>
      </c>
      <c r="I379" s="20">
        <v>0.5</v>
      </c>
      <c r="J379" s="20">
        <v>2</v>
      </c>
      <c r="K379" s="20">
        <v>0.3</v>
      </c>
      <c r="L379" s="20">
        <v>0</v>
      </c>
      <c r="M379" s="20">
        <v>0</v>
      </c>
      <c r="N379" s="20">
        <v>0</v>
      </c>
      <c r="O379" s="20">
        <v>0</v>
      </c>
      <c r="P379" s="20">
        <v>1</v>
      </c>
      <c r="Q379" s="20">
        <v>0.1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268</v>
      </c>
      <c r="Y379" s="20">
        <v>53</v>
      </c>
      <c r="Z379" s="20">
        <v>12</v>
      </c>
      <c r="AA379" s="20">
        <v>2.2999999999999998</v>
      </c>
      <c r="AB379" s="20">
        <v>0</v>
      </c>
      <c r="AC379" s="20">
        <v>0</v>
      </c>
      <c r="AD379" s="20">
        <v>0</v>
      </c>
      <c r="AE379" s="20">
        <v>0</v>
      </c>
      <c r="AF379" s="20">
        <v>461</v>
      </c>
      <c r="AG379" s="20">
        <v>92</v>
      </c>
      <c r="AH379" s="20">
        <v>482</v>
      </c>
      <c r="AI379" s="20">
        <v>96</v>
      </c>
      <c r="AJ379" s="20">
        <v>502</v>
      </c>
      <c r="AK379" s="20">
        <v>100</v>
      </c>
      <c r="AL379" s="20">
        <v>5</v>
      </c>
      <c r="AM379" s="20">
        <v>0</v>
      </c>
      <c r="AN379" s="20">
        <v>0</v>
      </c>
      <c r="AO379" s="20">
        <v>1</v>
      </c>
      <c r="AP379" s="20">
        <v>1</v>
      </c>
      <c r="AQ379" s="20">
        <v>6</v>
      </c>
    </row>
    <row r="380" spans="2:43" ht="72" x14ac:dyDescent="0.35">
      <c r="B380" s="6">
        <v>309</v>
      </c>
      <c r="C380" s="3" t="s">
        <v>424</v>
      </c>
      <c r="D380" s="20">
        <v>871</v>
      </c>
      <c r="E380" s="20">
        <v>420</v>
      </c>
      <c r="F380" s="20">
        <v>371</v>
      </c>
      <c r="G380" s="20">
        <v>80</v>
      </c>
      <c r="H380" s="20">
        <v>3</v>
      </c>
      <c r="I380" s="20">
        <v>0.3</v>
      </c>
      <c r="J380" s="20">
        <v>3</v>
      </c>
      <c r="K380" s="20">
        <v>0.3</v>
      </c>
      <c r="L380" s="20">
        <v>0</v>
      </c>
      <c r="M380" s="20">
        <v>0</v>
      </c>
      <c r="N380" s="20">
        <v>3</v>
      </c>
      <c r="O380" s="20">
        <v>0.3</v>
      </c>
      <c r="P380" s="20">
        <v>0</v>
      </c>
      <c r="Q380" s="20">
        <v>0</v>
      </c>
      <c r="R380" s="20">
        <v>1</v>
      </c>
      <c r="S380" s="20">
        <v>0.1</v>
      </c>
      <c r="T380" s="20">
        <v>0</v>
      </c>
      <c r="U380" s="20">
        <v>0</v>
      </c>
      <c r="V380" s="20">
        <v>2</v>
      </c>
      <c r="W380" s="20">
        <v>0.2</v>
      </c>
      <c r="X380" s="20">
        <v>20</v>
      </c>
      <c r="Y380" s="20">
        <v>2.2000000000000002</v>
      </c>
      <c r="Z380" s="20">
        <v>24</v>
      </c>
      <c r="AA380" s="20">
        <v>2.7</v>
      </c>
      <c r="AB380" s="20">
        <v>0</v>
      </c>
      <c r="AC380" s="20">
        <v>0</v>
      </c>
      <c r="AD380" s="20">
        <v>0</v>
      </c>
      <c r="AE380" s="20">
        <v>0</v>
      </c>
      <c r="AF380" s="20">
        <v>415</v>
      </c>
      <c r="AG380" s="20">
        <v>47.4</v>
      </c>
      <c r="AH380" s="20">
        <v>851</v>
      </c>
      <c r="AI380" s="20">
        <v>97</v>
      </c>
      <c r="AJ380" s="20">
        <v>871</v>
      </c>
      <c r="AK380" s="20">
        <v>100</v>
      </c>
      <c r="AL380" s="20">
        <v>8</v>
      </c>
      <c r="AM380" s="20">
        <v>0</v>
      </c>
      <c r="AN380" s="20">
        <v>0</v>
      </c>
      <c r="AO380" s="20">
        <v>2</v>
      </c>
      <c r="AP380" s="20">
        <v>2</v>
      </c>
      <c r="AQ380" s="20">
        <v>9</v>
      </c>
    </row>
    <row r="381" spans="2:43" ht="72" x14ac:dyDescent="0.35">
      <c r="B381" s="6">
        <v>310</v>
      </c>
      <c r="C381" s="3" t="s">
        <v>425</v>
      </c>
      <c r="D381" s="20">
        <v>1548</v>
      </c>
      <c r="E381" s="20">
        <v>652</v>
      </c>
      <c r="F381" s="20">
        <v>738</v>
      </c>
      <c r="G381" s="20">
        <v>158</v>
      </c>
      <c r="H381" s="20">
        <v>6</v>
      </c>
      <c r="I381" s="20">
        <v>0.3</v>
      </c>
      <c r="J381" s="20">
        <v>6</v>
      </c>
      <c r="K381" s="20">
        <v>0.3</v>
      </c>
      <c r="L381" s="20">
        <v>0</v>
      </c>
      <c r="M381" s="20">
        <v>0</v>
      </c>
      <c r="N381" s="20">
        <v>13</v>
      </c>
      <c r="O381" s="20">
        <v>0.83</v>
      </c>
      <c r="P381" s="20">
        <v>0</v>
      </c>
      <c r="Q381" s="20">
        <v>0</v>
      </c>
      <c r="R381" s="20">
        <v>2</v>
      </c>
      <c r="S381" s="20">
        <v>0.1</v>
      </c>
      <c r="T381" s="20">
        <v>0</v>
      </c>
      <c r="U381" s="20">
        <v>0</v>
      </c>
      <c r="V381" s="20">
        <v>0</v>
      </c>
      <c r="W381" s="20">
        <v>0</v>
      </c>
      <c r="X381" s="20">
        <v>50</v>
      </c>
      <c r="Y381" s="20">
        <v>3.2000000000000001E-2</v>
      </c>
      <c r="Z381" s="20">
        <v>8</v>
      </c>
      <c r="AA381" s="20">
        <v>0.5</v>
      </c>
      <c r="AB381" s="20">
        <v>12</v>
      </c>
      <c r="AC381" s="20">
        <v>0.8</v>
      </c>
      <c r="AD381" s="20">
        <v>1548</v>
      </c>
      <c r="AE381" s="20">
        <v>1</v>
      </c>
      <c r="AF381" s="20">
        <v>1006</v>
      </c>
      <c r="AG381" s="20">
        <v>0.65</v>
      </c>
      <c r="AH381" s="20">
        <v>856</v>
      </c>
      <c r="AI381" s="20">
        <v>0.55000000000000004</v>
      </c>
      <c r="AJ381" s="20">
        <v>1548</v>
      </c>
      <c r="AK381" s="20">
        <v>100</v>
      </c>
      <c r="AL381" s="20">
        <v>4</v>
      </c>
      <c r="AM381" s="20">
        <v>2</v>
      </c>
      <c r="AN381" s="20">
        <v>1.6</v>
      </c>
      <c r="AO381" s="20">
        <v>0</v>
      </c>
      <c r="AP381" s="20">
        <v>0</v>
      </c>
      <c r="AQ381" s="20">
        <v>14</v>
      </c>
    </row>
    <row r="382" spans="2:43" ht="72" x14ac:dyDescent="0.35">
      <c r="B382" s="6">
        <v>311</v>
      </c>
      <c r="C382" s="3" t="s">
        <v>426</v>
      </c>
      <c r="D382" s="20">
        <v>1497</v>
      </c>
      <c r="E382" s="20">
        <v>718</v>
      </c>
      <c r="F382" s="20">
        <v>696</v>
      </c>
      <c r="G382" s="20">
        <v>83</v>
      </c>
      <c r="H382" s="20">
        <v>5</v>
      </c>
      <c r="I382" s="20">
        <v>0.33</v>
      </c>
      <c r="J382" s="20">
        <v>2</v>
      </c>
      <c r="K382" s="20">
        <v>0.13</v>
      </c>
      <c r="L382" s="20">
        <v>0</v>
      </c>
      <c r="M382" s="20">
        <v>0</v>
      </c>
      <c r="N382" s="20">
        <v>1</v>
      </c>
      <c r="O382" s="20">
        <v>0.06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12</v>
      </c>
      <c r="AA382" s="20">
        <v>8.0000000000000002E-3</v>
      </c>
      <c r="AB382" s="20">
        <v>4</v>
      </c>
      <c r="AC382" s="20">
        <v>0.3</v>
      </c>
      <c r="AD382" s="20">
        <v>0</v>
      </c>
      <c r="AE382" s="20">
        <v>0</v>
      </c>
      <c r="AF382" s="20">
        <v>710</v>
      </c>
      <c r="AG382" s="20">
        <v>0.47</v>
      </c>
      <c r="AH382" s="20">
        <v>1497</v>
      </c>
      <c r="AI382" s="20">
        <v>100</v>
      </c>
      <c r="AJ382" s="20">
        <v>1497</v>
      </c>
      <c r="AK382" s="20">
        <v>100</v>
      </c>
      <c r="AL382" s="20">
        <v>8</v>
      </c>
      <c r="AM382" s="20">
        <v>0</v>
      </c>
      <c r="AN382" s="20">
        <v>0</v>
      </c>
      <c r="AO382" s="20">
        <v>2</v>
      </c>
      <c r="AP382" s="20">
        <v>2</v>
      </c>
      <c r="AQ382" s="20">
        <v>16</v>
      </c>
    </row>
    <row r="383" spans="2:43" x14ac:dyDescent="0.35">
      <c r="B383" s="96" t="s">
        <v>46</v>
      </c>
      <c r="C383" s="97"/>
      <c r="D383" s="8">
        <f t="shared" ref="D383:AG383" si="45">SUM(D372:D382)</f>
        <v>8115</v>
      </c>
      <c r="E383" s="8">
        <f t="shared" si="45"/>
        <v>3632</v>
      </c>
      <c r="F383" s="8">
        <f t="shared" si="45"/>
        <v>3897</v>
      </c>
      <c r="G383" s="8">
        <f t="shared" si="45"/>
        <v>585</v>
      </c>
      <c r="H383" s="8">
        <f t="shared" si="45"/>
        <v>26</v>
      </c>
      <c r="I383" s="8">
        <f t="shared" si="45"/>
        <v>2.9299999999999997</v>
      </c>
      <c r="J383" s="8">
        <f t="shared" si="45"/>
        <v>19</v>
      </c>
      <c r="K383" s="8">
        <f t="shared" si="45"/>
        <v>2.23</v>
      </c>
      <c r="L383" s="8">
        <f t="shared" si="45"/>
        <v>0</v>
      </c>
      <c r="M383" s="8">
        <f t="shared" si="45"/>
        <v>0</v>
      </c>
      <c r="N383" s="8">
        <f t="shared" si="45"/>
        <v>19</v>
      </c>
      <c r="O383" s="8">
        <f t="shared" si="45"/>
        <v>1.3900000000000001</v>
      </c>
      <c r="P383" s="8">
        <f t="shared" si="45"/>
        <v>1</v>
      </c>
      <c r="Q383" s="8">
        <f t="shared" si="45"/>
        <v>0.1</v>
      </c>
      <c r="R383" s="8">
        <f t="shared" si="45"/>
        <v>9</v>
      </c>
      <c r="S383" s="8">
        <f t="shared" si="45"/>
        <v>1.7000000000000002</v>
      </c>
      <c r="T383" s="8">
        <f t="shared" si="45"/>
        <v>0</v>
      </c>
      <c r="U383" s="8">
        <f t="shared" si="45"/>
        <v>0</v>
      </c>
      <c r="V383" s="8">
        <f t="shared" si="45"/>
        <v>2</v>
      </c>
      <c r="W383" s="8">
        <f t="shared" si="45"/>
        <v>0.2</v>
      </c>
      <c r="X383" s="8">
        <f t="shared" si="45"/>
        <v>342</v>
      </c>
      <c r="Y383" s="8">
        <f t="shared" si="45"/>
        <v>55.832000000000001</v>
      </c>
      <c r="Z383" s="8">
        <f t="shared" si="45"/>
        <v>154</v>
      </c>
      <c r="AA383" s="8">
        <f t="shared" si="45"/>
        <v>20.207999999999998</v>
      </c>
      <c r="AB383" s="8">
        <f t="shared" si="45"/>
        <v>29</v>
      </c>
      <c r="AC383" s="8">
        <f t="shared" si="45"/>
        <v>3.2</v>
      </c>
      <c r="AD383" s="8">
        <f t="shared" si="45"/>
        <v>3500</v>
      </c>
      <c r="AE383" s="8">
        <f t="shared" si="45"/>
        <v>299.8</v>
      </c>
      <c r="AF383" s="8">
        <f t="shared" si="45"/>
        <v>4682</v>
      </c>
      <c r="AG383" s="8">
        <f t="shared" si="45"/>
        <v>500.61999999999995</v>
      </c>
      <c r="AH383" s="8">
        <f t="shared" ref="AH383:AQ383" si="46">SUM(AH373:AH382)</f>
        <v>5682</v>
      </c>
      <c r="AI383" s="8">
        <f t="shared" si="46"/>
        <v>747.25</v>
      </c>
      <c r="AJ383" s="8">
        <f t="shared" si="46"/>
        <v>7219</v>
      </c>
      <c r="AK383" s="8">
        <f t="shared" si="46"/>
        <v>1000</v>
      </c>
      <c r="AL383" s="8">
        <f t="shared" si="46"/>
        <v>147</v>
      </c>
      <c r="AM383" s="8">
        <f t="shared" si="46"/>
        <v>2</v>
      </c>
      <c r="AN383" s="8">
        <f t="shared" si="46"/>
        <v>1.6</v>
      </c>
      <c r="AO383" s="8">
        <f t="shared" si="46"/>
        <v>9.5</v>
      </c>
      <c r="AP383" s="8">
        <f t="shared" si="46"/>
        <v>7.1</v>
      </c>
      <c r="AQ383" s="8">
        <f t="shared" si="46"/>
        <v>83</v>
      </c>
    </row>
    <row r="384" spans="2:43" x14ac:dyDescent="0.35">
      <c r="B384" s="98" t="s">
        <v>427</v>
      </c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100"/>
    </row>
    <row r="385" spans="2:43" ht="72" x14ac:dyDescent="0.35">
      <c r="B385" s="6">
        <v>312</v>
      </c>
      <c r="C385" s="3" t="s">
        <v>428</v>
      </c>
      <c r="D385" s="6">
        <v>928</v>
      </c>
      <c r="E385" s="6">
        <v>346</v>
      </c>
      <c r="F385" s="6">
        <v>446</v>
      </c>
      <c r="G385" s="6">
        <v>136</v>
      </c>
      <c r="H385" s="6">
        <v>3</v>
      </c>
      <c r="I385" s="6">
        <v>0.32</v>
      </c>
      <c r="J385" s="6">
        <v>1</v>
      </c>
      <c r="K385" s="6">
        <v>0.11</v>
      </c>
      <c r="L385" s="6">
        <v>0</v>
      </c>
      <c r="M385" s="6">
        <v>0</v>
      </c>
      <c r="N385" s="6">
        <v>1</v>
      </c>
      <c r="O385" s="6">
        <v>0.11</v>
      </c>
      <c r="P385" s="6">
        <v>0</v>
      </c>
      <c r="Q385" s="6">
        <v>0</v>
      </c>
      <c r="R385" s="6">
        <v>1</v>
      </c>
      <c r="S385" s="6">
        <v>0.11</v>
      </c>
      <c r="T385" s="6">
        <v>0</v>
      </c>
      <c r="U385" s="6">
        <v>0</v>
      </c>
      <c r="V385" s="6">
        <v>0</v>
      </c>
      <c r="W385" s="6">
        <v>0</v>
      </c>
      <c r="X385" s="6">
        <v>111</v>
      </c>
      <c r="Y385" s="6">
        <v>11.97</v>
      </c>
      <c r="Z385" s="6">
        <v>53</v>
      </c>
      <c r="AA385" s="6">
        <v>5.08</v>
      </c>
      <c r="AB385" s="6">
        <v>8</v>
      </c>
      <c r="AC385" s="6">
        <v>0.87</v>
      </c>
      <c r="AD385" s="6">
        <v>99</v>
      </c>
      <c r="AE385" s="6">
        <v>10.67</v>
      </c>
      <c r="AF385" s="6">
        <v>222</v>
      </c>
      <c r="AG385" s="6">
        <v>23.93</v>
      </c>
      <c r="AH385" s="6">
        <v>876</v>
      </c>
      <c r="AI385" s="6">
        <v>94.4</v>
      </c>
      <c r="AJ385" s="6">
        <v>928</v>
      </c>
      <c r="AK385" s="6">
        <v>100</v>
      </c>
      <c r="AL385" s="6">
        <v>9</v>
      </c>
      <c r="AM385" s="6">
        <v>1</v>
      </c>
      <c r="AN385" s="6">
        <v>1</v>
      </c>
      <c r="AO385" s="6">
        <v>0</v>
      </c>
      <c r="AP385" s="6">
        <v>0</v>
      </c>
      <c r="AQ385" s="6">
        <v>3</v>
      </c>
    </row>
    <row r="386" spans="2:43" ht="72" x14ac:dyDescent="0.35">
      <c r="B386" s="6">
        <v>313</v>
      </c>
      <c r="C386" s="3" t="s">
        <v>429</v>
      </c>
      <c r="D386" s="6">
        <v>1088</v>
      </c>
      <c r="E386" s="6">
        <v>526</v>
      </c>
      <c r="F386" s="6">
        <v>505</v>
      </c>
      <c r="G386" s="6">
        <v>57</v>
      </c>
      <c r="H386" s="6">
        <v>5</v>
      </c>
      <c r="I386" s="6">
        <v>0.45</v>
      </c>
      <c r="J386" s="6">
        <v>4</v>
      </c>
      <c r="K386" s="6">
        <v>0.37</v>
      </c>
      <c r="L386" s="6">
        <v>0</v>
      </c>
      <c r="M386" s="6">
        <v>0</v>
      </c>
      <c r="N386" s="6">
        <v>4</v>
      </c>
      <c r="O386" s="6">
        <v>0.37</v>
      </c>
      <c r="P386" s="6">
        <v>1</v>
      </c>
      <c r="Q386" s="6">
        <v>0.09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4</v>
      </c>
      <c r="Y386" s="6">
        <v>0.37</v>
      </c>
      <c r="Z386" s="6">
        <v>19</v>
      </c>
      <c r="AA386" s="6">
        <v>1.7</v>
      </c>
      <c r="AB386" s="6">
        <v>4</v>
      </c>
      <c r="AC386" s="6">
        <v>0.37</v>
      </c>
      <c r="AD386" s="6">
        <v>274</v>
      </c>
      <c r="AE386" s="6">
        <v>25.1</v>
      </c>
      <c r="AF386" s="6">
        <v>688</v>
      </c>
      <c r="AG386" s="6">
        <v>63.2</v>
      </c>
      <c r="AH386" s="6">
        <v>1088</v>
      </c>
      <c r="AI386" s="6">
        <v>100</v>
      </c>
      <c r="AJ386" s="6">
        <v>1088</v>
      </c>
      <c r="AK386" s="6">
        <v>100</v>
      </c>
      <c r="AL386" s="6">
        <v>4</v>
      </c>
      <c r="AM386" s="6">
        <v>2</v>
      </c>
      <c r="AN386" s="6">
        <v>2</v>
      </c>
      <c r="AO386" s="6">
        <v>0</v>
      </c>
      <c r="AP386" s="6">
        <v>0</v>
      </c>
      <c r="AQ386" s="6">
        <v>7</v>
      </c>
    </row>
    <row r="387" spans="2:43" ht="54" x14ac:dyDescent="0.35">
      <c r="B387" s="6">
        <v>314</v>
      </c>
      <c r="C387" s="3" t="s">
        <v>430</v>
      </c>
      <c r="D387" s="6">
        <v>1192</v>
      </c>
      <c r="E387" s="6">
        <v>438</v>
      </c>
      <c r="F387" s="6">
        <v>584</v>
      </c>
      <c r="G387" s="6">
        <v>170</v>
      </c>
      <c r="H387" s="6">
        <v>1</v>
      </c>
      <c r="I387" s="6">
        <v>0.09</v>
      </c>
      <c r="J387" s="6">
        <v>1</v>
      </c>
      <c r="K387" s="6">
        <v>0.09</v>
      </c>
      <c r="L387" s="6">
        <v>0</v>
      </c>
      <c r="M387" s="6">
        <v>0</v>
      </c>
      <c r="N387" s="6">
        <v>1</v>
      </c>
      <c r="O387" s="6">
        <v>0.09</v>
      </c>
      <c r="P387" s="6">
        <v>0</v>
      </c>
      <c r="Q387" s="6">
        <v>0</v>
      </c>
      <c r="R387" s="6">
        <v>2</v>
      </c>
      <c r="S387" s="6">
        <v>0.16</v>
      </c>
      <c r="T387" s="6">
        <v>0</v>
      </c>
      <c r="U387" s="6">
        <v>0</v>
      </c>
      <c r="V387" s="6">
        <v>0</v>
      </c>
      <c r="W387" s="6">
        <v>0</v>
      </c>
      <c r="X387" s="6">
        <v>18</v>
      </c>
      <c r="Y387" s="6">
        <v>1.5</v>
      </c>
      <c r="Z387" s="6">
        <v>24</v>
      </c>
      <c r="AA387" s="6">
        <v>2</v>
      </c>
      <c r="AB387" s="6">
        <v>32</v>
      </c>
      <c r="AC387" s="6">
        <v>2.6</v>
      </c>
      <c r="AD387" s="6">
        <v>48</v>
      </c>
      <c r="AE387" s="6">
        <v>4</v>
      </c>
      <c r="AF387" s="6">
        <v>782</v>
      </c>
      <c r="AG387" s="6">
        <v>66</v>
      </c>
      <c r="AH387" s="6">
        <v>1103</v>
      </c>
      <c r="AI387" s="6">
        <v>98</v>
      </c>
      <c r="AJ387" s="6">
        <v>1192</v>
      </c>
      <c r="AK387" s="6">
        <v>100</v>
      </c>
      <c r="AL387" s="6">
        <v>3</v>
      </c>
      <c r="AM387" s="6">
        <v>1</v>
      </c>
      <c r="AN387" s="6">
        <v>1</v>
      </c>
      <c r="AO387" s="6">
        <v>0</v>
      </c>
      <c r="AP387" s="6">
        <v>0</v>
      </c>
      <c r="AQ387" s="6">
        <v>14</v>
      </c>
    </row>
    <row r="388" spans="2:43" ht="108" x14ac:dyDescent="0.35">
      <c r="B388" s="6">
        <v>315</v>
      </c>
      <c r="C388" s="3" t="s">
        <v>431</v>
      </c>
      <c r="D388" s="6">
        <v>1324</v>
      </c>
      <c r="E388" s="6">
        <v>538</v>
      </c>
      <c r="F388" s="6">
        <v>664</v>
      </c>
      <c r="G388" s="6">
        <v>122</v>
      </c>
      <c r="H388" s="6">
        <v>6</v>
      </c>
      <c r="I388" s="6">
        <f>100*6/1324</f>
        <v>0.45317220543806647</v>
      </c>
      <c r="J388" s="6">
        <v>0</v>
      </c>
      <c r="K388" s="6">
        <v>0</v>
      </c>
      <c r="L388" s="6">
        <v>0</v>
      </c>
      <c r="M388" s="6">
        <v>0</v>
      </c>
      <c r="N388" s="6">
        <v>3</v>
      </c>
      <c r="O388" s="6">
        <f>3*100/1324</f>
        <v>0.22658610271903323</v>
      </c>
      <c r="P388" s="6">
        <v>0</v>
      </c>
      <c r="Q388" s="6">
        <v>0</v>
      </c>
      <c r="R388" s="6">
        <v>1</v>
      </c>
      <c r="S388" s="6">
        <f>1*100/1324</f>
        <v>7.5528700906344406E-2</v>
      </c>
      <c r="T388" s="6">
        <v>1</v>
      </c>
      <c r="U388" s="6">
        <v>0.08</v>
      </c>
      <c r="V388" s="6">
        <v>0</v>
      </c>
      <c r="W388" s="6">
        <v>0</v>
      </c>
      <c r="X388" s="6">
        <v>30</v>
      </c>
      <c r="Y388" s="6">
        <f>30*100/1324</f>
        <v>2.2658610271903323</v>
      </c>
      <c r="Z388" s="6">
        <v>335</v>
      </c>
      <c r="AA388" s="6">
        <f>335*100/1324</f>
        <v>25.302114803625379</v>
      </c>
      <c r="AB388" s="6">
        <v>14</v>
      </c>
      <c r="AC388" s="6">
        <f>14*100/1324</f>
        <v>1.0574018126888218</v>
      </c>
      <c r="AD388" s="6">
        <v>29</v>
      </c>
      <c r="AE388" s="6">
        <f>29-100/1324</f>
        <v>28.924471299093657</v>
      </c>
      <c r="AF388" s="6">
        <v>641</v>
      </c>
      <c r="AG388" s="6">
        <f>641*100/1324</f>
        <v>48.413897280966765</v>
      </c>
      <c r="AH388" s="6">
        <v>1264</v>
      </c>
      <c r="AI388" s="6">
        <f>AH388*100/1324</f>
        <v>95.468277945619334</v>
      </c>
      <c r="AJ388" s="6">
        <v>1324</v>
      </c>
      <c r="AK388" s="6">
        <v>100</v>
      </c>
      <c r="AL388" s="6">
        <v>4</v>
      </c>
      <c r="AM388" s="6">
        <v>1</v>
      </c>
      <c r="AN388" s="6">
        <v>1</v>
      </c>
      <c r="AO388" s="6">
        <v>0</v>
      </c>
      <c r="AP388" s="6">
        <v>0</v>
      </c>
      <c r="AQ388" s="6">
        <v>14</v>
      </c>
    </row>
    <row r="389" spans="2:43" ht="90" x14ac:dyDescent="0.35">
      <c r="B389" s="6">
        <v>316</v>
      </c>
      <c r="C389" s="3" t="s">
        <v>432</v>
      </c>
      <c r="D389" s="6">
        <v>1044</v>
      </c>
      <c r="E389" s="6">
        <v>362</v>
      </c>
      <c r="F389" s="6">
        <v>545</v>
      </c>
      <c r="G389" s="6">
        <v>137</v>
      </c>
      <c r="H389" s="6">
        <v>1</v>
      </c>
      <c r="I389" s="6">
        <v>0.1</v>
      </c>
      <c r="J389" s="6">
        <v>1</v>
      </c>
      <c r="K389" s="6">
        <v>0.1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1</v>
      </c>
      <c r="S389" s="6">
        <v>0.1</v>
      </c>
      <c r="T389" s="6">
        <v>0</v>
      </c>
      <c r="U389" s="6">
        <v>0</v>
      </c>
      <c r="V389" s="6">
        <v>0</v>
      </c>
      <c r="W389" s="6">
        <v>0</v>
      </c>
      <c r="X389" s="6">
        <v>9</v>
      </c>
      <c r="Y389" s="6">
        <v>0.9</v>
      </c>
      <c r="Z389" s="6">
        <v>112</v>
      </c>
      <c r="AA389" s="6">
        <v>11</v>
      </c>
      <c r="AB389" s="6">
        <v>22</v>
      </c>
      <c r="AC389" s="6">
        <v>21</v>
      </c>
      <c r="AD389" s="6">
        <v>169</v>
      </c>
      <c r="AE389" s="6">
        <v>16.2</v>
      </c>
      <c r="AF389" s="6">
        <v>579</v>
      </c>
      <c r="AG389" s="6">
        <v>55.5</v>
      </c>
      <c r="AH389" s="6">
        <v>1044</v>
      </c>
      <c r="AI389" s="6">
        <v>100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5</v>
      </c>
    </row>
    <row r="390" spans="2:43" ht="54" x14ac:dyDescent="0.35">
      <c r="B390" s="6">
        <v>317</v>
      </c>
      <c r="C390" s="3" t="s">
        <v>433</v>
      </c>
      <c r="D390" s="6">
        <v>767</v>
      </c>
      <c r="E390" s="6">
        <v>264</v>
      </c>
      <c r="F390" s="6">
        <v>419</v>
      </c>
      <c r="G390" s="6">
        <v>84</v>
      </c>
      <c r="H390" s="6">
        <v>3</v>
      </c>
      <c r="I390" s="6">
        <v>0.4</v>
      </c>
      <c r="J390" s="6">
        <v>3</v>
      </c>
      <c r="K390" s="6">
        <v>0.4</v>
      </c>
      <c r="L390" s="6">
        <v>0</v>
      </c>
      <c r="M390" s="6">
        <v>0</v>
      </c>
      <c r="N390" s="6">
        <v>1</v>
      </c>
      <c r="O390" s="6">
        <v>0.1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6</v>
      </c>
      <c r="W390" s="6">
        <v>0.8</v>
      </c>
      <c r="X390" s="6">
        <v>7</v>
      </c>
      <c r="Y390" s="6">
        <v>0.9</v>
      </c>
      <c r="Z390" s="6">
        <v>25</v>
      </c>
      <c r="AA390" s="6">
        <v>3.3</v>
      </c>
      <c r="AB390" s="6">
        <v>3</v>
      </c>
      <c r="AC390" s="6">
        <v>0.4</v>
      </c>
      <c r="AD390" s="6">
        <v>20</v>
      </c>
      <c r="AE390" s="6">
        <v>2.6</v>
      </c>
      <c r="AF390" s="6">
        <v>224</v>
      </c>
      <c r="AG390" s="6">
        <v>29</v>
      </c>
      <c r="AH390" s="6">
        <v>767</v>
      </c>
      <c r="AI390" s="6">
        <v>100</v>
      </c>
      <c r="AJ390" s="6">
        <v>767</v>
      </c>
      <c r="AK390" s="6">
        <v>100</v>
      </c>
      <c r="AL390" s="6">
        <v>9</v>
      </c>
      <c r="AM390" s="6">
        <v>1</v>
      </c>
      <c r="AN390" s="6">
        <v>1</v>
      </c>
      <c r="AO390" s="6">
        <v>0</v>
      </c>
      <c r="AP390" s="6">
        <v>0</v>
      </c>
      <c r="AQ390" s="6">
        <v>17</v>
      </c>
    </row>
    <row r="391" spans="2:43" ht="90" x14ac:dyDescent="0.35">
      <c r="B391" s="6">
        <v>318</v>
      </c>
      <c r="C391" s="3" t="s">
        <v>434</v>
      </c>
      <c r="D391" s="6">
        <v>1292</v>
      </c>
      <c r="E391" s="6">
        <v>557</v>
      </c>
      <c r="F391" s="6">
        <v>614</v>
      </c>
      <c r="G391" s="6">
        <v>121</v>
      </c>
      <c r="H391" s="6">
        <v>3</v>
      </c>
      <c r="I391" s="6">
        <v>1</v>
      </c>
      <c r="J391" s="6">
        <v>1</v>
      </c>
      <c r="K391" s="6">
        <v>7.0000000000000007E-2</v>
      </c>
      <c r="L391" s="6">
        <v>0</v>
      </c>
      <c r="M391" s="6">
        <v>0</v>
      </c>
      <c r="N391" s="6">
        <v>0</v>
      </c>
      <c r="O391" s="6">
        <v>0</v>
      </c>
      <c r="P391" s="6">
        <f>-Q391</f>
        <v>0</v>
      </c>
      <c r="Q391" s="6">
        <v>0</v>
      </c>
      <c r="R391" s="6">
        <v>2</v>
      </c>
      <c r="S391" s="6">
        <v>0.15</v>
      </c>
      <c r="T391" s="6">
        <v>3</v>
      </c>
      <c r="U391" s="6">
        <v>1</v>
      </c>
      <c r="V391" s="6">
        <v>0</v>
      </c>
      <c r="W391" s="6">
        <v>0</v>
      </c>
      <c r="X391" s="6">
        <v>21</v>
      </c>
      <c r="Y391" s="6">
        <v>1.62</v>
      </c>
      <c r="Z391" s="6">
        <v>20</v>
      </c>
      <c r="AA391" s="6">
        <v>0.15</v>
      </c>
      <c r="AB391" s="6">
        <v>21</v>
      </c>
      <c r="AC391" s="6">
        <v>1.62</v>
      </c>
      <c r="AD391" s="6">
        <v>0</v>
      </c>
      <c r="AE391" s="6">
        <v>0</v>
      </c>
      <c r="AF391" s="6">
        <v>339</v>
      </c>
      <c r="AG391" s="6">
        <v>26.23</v>
      </c>
      <c r="AH391" s="6">
        <v>1292</v>
      </c>
      <c r="AI391" s="6">
        <v>100</v>
      </c>
      <c r="AJ391" s="6">
        <v>1292</v>
      </c>
      <c r="AK391" s="6">
        <v>100</v>
      </c>
      <c r="AL391" s="6">
        <v>12</v>
      </c>
      <c r="AM391" s="6">
        <v>2</v>
      </c>
      <c r="AN391" s="6">
        <v>2</v>
      </c>
      <c r="AO391" s="6">
        <v>0</v>
      </c>
      <c r="AP391" s="6">
        <v>0</v>
      </c>
      <c r="AQ391" s="6">
        <v>9</v>
      </c>
    </row>
    <row r="392" spans="2:43" ht="54" x14ac:dyDescent="0.35">
      <c r="B392" s="6">
        <v>319</v>
      </c>
      <c r="C392" s="3" t="s">
        <v>435</v>
      </c>
      <c r="D392" s="6">
        <v>716</v>
      </c>
      <c r="E392" s="6">
        <v>333</v>
      </c>
      <c r="F392" s="6">
        <v>329</v>
      </c>
      <c r="G392" s="6">
        <v>54</v>
      </c>
      <c r="H392" s="6">
        <v>8</v>
      </c>
      <c r="I392" s="19">
        <v>0.01</v>
      </c>
      <c r="J392" s="6">
        <v>6</v>
      </c>
      <c r="K392" s="6">
        <v>8.0000000000000002E-3</v>
      </c>
      <c r="L392" s="6">
        <v>0</v>
      </c>
      <c r="M392" s="6">
        <v>0</v>
      </c>
      <c r="N392" s="6">
        <v>1</v>
      </c>
      <c r="O392" s="6">
        <v>1E-3</v>
      </c>
      <c r="P392" s="6">
        <v>0</v>
      </c>
      <c r="Q392" s="6">
        <v>0</v>
      </c>
      <c r="R392" s="6">
        <v>1</v>
      </c>
      <c r="S392" s="6">
        <v>0.1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43</v>
      </c>
      <c r="AA392" s="19">
        <v>0.06</v>
      </c>
      <c r="AB392" s="6">
        <v>0</v>
      </c>
      <c r="AC392" s="6">
        <v>0</v>
      </c>
      <c r="AD392" s="6">
        <v>0</v>
      </c>
      <c r="AE392" s="6">
        <v>0</v>
      </c>
      <c r="AF392" s="6">
        <v>186</v>
      </c>
      <c r="AG392" s="19">
        <v>0.26</v>
      </c>
      <c r="AH392" s="6">
        <v>694</v>
      </c>
      <c r="AI392" s="19">
        <v>0.97</v>
      </c>
      <c r="AJ392" s="6">
        <v>716</v>
      </c>
      <c r="AK392" s="19">
        <v>1</v>
      </c>
      <c r="AL392" s="6">
        <v>3</v>
      </c>
      <c r="AM392" s="6">
        <v>1</v>
      </c>
      <c r="AN392" s="6">
        <v>1</v>
      </c>
      <c r="AO392" s="6">
        <v>0</v>
      </c>
      <c r="AP392" s="6">
        <v>0</v>
      </c>
      <c r="AQ392" s="6">
        <v>7</v>
      </c>
    </row>
    <row r="393" spans="2:43" ht="72" x14ac:dyDescent="0.35">
      <c r="B393" s="6">
        <v>320</v>
      </c>
      <c r="C393" s="3" t="s">
        <v>436</v>
      </c>
      <c r="D393" s="6">
        <v>593</v>
      </c>
      <c r="E393" s="6">
        <v>269</v>
      </c>
      <c r="F393" s="6">
        <v>279</v>
      </c>
      <c r="G393" s="6">
        <v>45</v>
      </c>
      <c r="H393" s="6">
        <v>0</v>
      </c>
      <c r="I393" s="6">
        <v>0</v>
      </c>
      <c r="J393" s="6">
        <v>1</v>
      </c>
      <c r="K393" s="6">
        <v>2E-3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2E-3</v>
      </c>
      <c r="R393" s="6">
        <v>0</v>
      </c>
      <c r="S393" s="6">
        <v>0</v>
      </c>
      <c r="T393" s="6">
        <v>1</v>
      </c>
      <c r="U393" s="6">
        <v>2E-3</v>
      </c>
      <c r="V393" s="6">
        <v>0</v>
      </c>
      <c r="W393" s="6">
        <v>0</v>
      </c>
      <c r="X393" s="6">
        <v>20</v>
      </c>
      <c r="Y393" s="6">
        <v>0.03</v>
      </c>
      <c r="Z393" s="6">
        <v>30</v>
      </c>
      <c r="AA393" s="6">
        <v>0.05</v>
      </c>
      <c r="AB393" s="6">
        <v>30</v>
      </c>
      <c r="AC393" s="6">
        <v>0.05</v>
      </c>
      <c r="AD393" s="6">
        <v>40</v>
      </c>
      <c r="AE393" s="6">
        <v>7.0000000000000007E-2</v>
      </c>
      <c r="AF393" s="6">
        <v>367</v>
      </c>
      <c r="AG393" s="6">
        <v>62</v>
      </c>
      <c r="AH393" s="6">
        <v>570</v>
      </c>
      <c r="AI393" s="6">
        <v>96</v>
      </c>
      <c r="AJ393" s="6">
        <v>580</v>
      </c>
      <c r="AK393" s="6">
        <v>98</v>
      </c>
      <c r="AL393" s="6">
        <v>4</v>
      </c>
      <c r="AM393" s="6">
        <v>1</v>
      </c>
      <c r="AN393" s="6">
        <v>1</v>
      </c>
      <c r="AO393" s="6">
        <v>0</v>
      </c>
      <c r="AP393" s="6">
        <v>0</v>
      </c>
      <c r="AQ393" s="6">
        <v>5</v>
      </c>
    </row>
    <row r="394" spans="2:43" ht="72" x14ac:dyDescent="0.35">
      <c r="B394" s="6">
        <v>321</v>
      </c>
      <c r="C394" s="3" t="s">
        <v>437</v>
      </c>
      <c r="D394" s="6">
        <v>229</v>
      </c>
      <c r="E394" s="6">
        <v>105</v>
      </c>
      <c r="F394" s="6">
        <v>124</v>
      </c>
      <c r="G394" s="6">
        <v>0</v>
      </c>
      <c r="H394" s="6">
        <v>5</v>
      </c>
      <c r="I394" s="19">
        <v>0.02</v>
      </c>
      <c r="J394" s="6">
        <v>5</v>
      </c>
      <c r="K394" s="19">
        <v>0.02</v>
      </c>
      <c r="L394" s="6">
        <v>1</v>
      </c>
      <c r="M394" s="6">
        <v>0.5</v>
      </c>
      <c r="N394" s="6">
        <v>1</v>
      </c>
      <c r="O394" s="6">
        <v>0.5</v>
      </c>
      <c r="P394" s="6">
        <v>1</v>
      </c>
      <c r="Q394" s="6">
        <v>0.5</v>
      </c>
      <c r="R394" s="6">
        <v>1</v>
      </c>
      <c r="S394" s="6">
        <v>0.5</v>
      </c>
      <c r="T394" s="6">
        <v>0</v>
      </c>
      <c r="U394" s="6">
        <v>0</v>
      </c>
      <c r="V394" s="6">
        <v>2</v>
      </c>
      <c r="W394" s="6">
        <v>0.9</v>
      </c>
      <c r="X394" s="6">
        <v>0</v>
      </c>
      <c r="Y394" s="6">
        <v>0</v>
      </c>
      <c r="Z394" s="6">
        <v>12</v>
      </c>
      <c r="AA394" s="6">
        <v>1.3</v>
      </c>
      <c r="AB394" s="6">
        <v>0</v>
      </c>
      <c r="AC394" s="6">
        <v>0</v>
      </c>
      <c r="AD394" s="6">
        <v>57</v>
      </c>
      <c r="AE394" s="6">
        <v>25</v>
      </c>
      <c r="AF394" s="6">
        <v>57</v>
      </c>
      <c r="AG394" s="6">
        <v>25</v>
      </c>
      <c r="AH394" s="6">
        <v>229</v>
      </c>
      <c r="AI394" s="19">
        <v>1</v>
      </c>
      <c r="AJ394" s="6">
        <v>2</v>
      </c>
      <c r="AK394" s="19">
        <v>0.01</v>
      </c>
      <c r="AL394" s="6">
        <v>4</v>
      </c>
      <c r="AM394" s="6">
        <v>0</v>
      </c>
      <c r="AN394" s="6">
        <v>0</v>
      </c>
      <c r="AO394" s="6">
        <v>0</v>
      </c>
      <c r="AP394" s="6">
        <v>0</v>
      </c>
      <c r="AQ394" s="6">
        <v>7</v>
      </c>
    </row>
    <row r="395" spans="2:43" ht="72" x14ac:dyDescent="0.35">
      <c r="B395" s="6">
        <v>322</v>
      </c>
      <c r="C395" s="3" t="s">
        <v>438</v>
      </c>
      <c r="D395" s="6">
        <v>969</v>
      </c>
      <c r="E395" s="6">
        <v>436</v>
      </c>
      <c r="F395" s="6">
        <v>393</v>
      </c>
      <c r="G395" s="6">
        <v>140</v>
      </c>
      <c r="H395" s="6">
        <v>7</v>
      </c>
      <c r="I395" s="6">
        <v>0.7</v>
      </c>
      <c r="J395" s="6">
        <v>2</v>
      </c>
      <c r="K395" s="6">
        <v>0.2</v>
      </c>
      <c r="L395" s="6">
        <v>39</v>
      </c>
      <c r="M395" s="6">
        <v>4</v>
      </c>
      <c r="N395" s="6">
        <v>1</v>
      </c>
      <c r="O395" s="6">
        <v>0.1</v>
      </c>
      <c r="P395" s="6">
        <v>0</v>
      </c>
      <c r="Q395" s="6">
        <v>0</v>
      </c>
      <c r="R395" s="6">
        <v>3</v>
      </c>
      <c r="S395" s="84">
        <v>0.3</v>
      </c>
      <c r="T395" s="6">
        <v>0</v>
      </c>
      <c r="U395" s="6">
        <v>0</v>
      </c>
      <c r="V395" s="6">
        <v>0</v>
      </c>
      <c r="W395" s="6">
        <v>0</v>
      </c>
      <c r="X395" s="6">
        <v>25</v>
      </c>
      <c r="Y395" s="6">
        <v>2.5</v>
      </c>
      <c r="Z395" s="6">
        <v>6</v>
      </c>
      <c r="AA395" s="6">
        <v>0.6</v>
      </c>
      <c r="AB395" s="6">
        <v>25</v>
      </c>
      <c r="AC395" s="6">
        <v>2.5</v>
      </c>
      <c r="AD395" s="6">
        <v>80</v>
      </c>
      <c r="AE395" s="6">
        <v>8</v>
      </c>
      <c r="AF395" s="6">
        <v>893</v>
      </c>
      <c r="AG395" s="19">
        <v>0.92</v>
      </c>
      <c r="AH395" s="6">
        <v>955</v>
      </c>
      <c r="AI395" s="6">
        <v>98</v>
      </c>
      <c r="AJ395" s="6">
        <v>969</v>
      </c>
      <c r="AK395" s="6">
        <v>100</v>
      </c>
      <c r="AL395" s="6">
        <v>3</v>
      </c>
      <c r="AM395" s="6">
        <v>1</v>
      </c>
      <c r="AN395" s="6">
        <v>1</v>
      </c>
      <c r="AO395" s="6">
        <v>1</v>
      </c>
      <c r="AP395" s="6">
        <v>2</v>
      </c>
      <c r="AQ395" s="6">
        <v>12</v>
      </c>
    </row>
    <row r="396" spans="2:43" ht="54" x14ac:dyDescent="0.35">
      <c r="B396" s="6">
        <v>323</v>
      </c>
      <c r="C396" s="3" t="s">
        <v>439</v>
      </c>
      <c r="D396" s="6">
        <v>949</v>
      </c>
      <c r="E396" s="6">
        <v>415</v>
      </c>
      <c r="F396" s="6">
        <v>458</v>
      </c>
      <c r="G396" s="6">
        <v>76</v>
      </c>
      <c r="H396" s="6">
        <v>1</v>
      </c>
      <c r="I396" s="6">
        <v>0.1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2</v>
      </c>
      <c r="S396" s="6">
        <v>0.2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27</v>
      </c>
      <c r="AA396" s="6">
        <v>2.8</v>
      </c>
      <c r="AB396" s="6">
        <v>8</v>
      </c>
      <c r="AC396" s="6">
        <v>0.8</v>
      </c>
      <c r="AD396" s="6">
        <v>0</v>
      </c>
      <c r="AE396" s="6">
        <v>0</v>
      </c>
      <c r="AF396" s="6">
        <v>705</v>
      </c>
      <c r="AG396" s="6">
        <v>74</v>
      </c>
      <c r="AH396" s="6">
        <v>916</v>
      </c>
      <c r="AI396" s="6">
        <v>96.5</v>
      </c>
      <c r="AJ396" s="6">
        <v>949</v>
      </c>
      <c r="AK396" s="6">
        <v>100</v>
      </c>
      <c r="AL396" s="6">
        <v>2</v>
      </c>
      <c r="AM396" s="6">
        <v>2</v>
      </c>
      <c r="AN396" s="6">
        <v>2</v>
      </c>
      <c r="AO396" s="6">
        <v>0</v>
      </c>
      <c r="AP396" s="6">
        <v>0</v>
      </c>
      <c r="AQ396" s="6">
        <v>7</v>
      </c>
    </row>
    <row r="397" spans="2:43" ht="72" x14ac:dyDescent="0.35">
      <c r="B397" s="6">
        <v>324</v>
      </c>
      <c r="C397" s="3" t="s">
        <v>440</v>
      </c>
      <c r="D397" s="6">
        <v>1107</v>
      </c>
      <c r="E397" s="6">
        <v>534</v>
      </c>
      <c r="F397" s="6">
        <v>527</v>
      </c>
      <c r="G397" s="6">
        <v>46</v>
      </c>
      <c r="H397" s="6">
        <v>5</v>
      </c>
      <c r="I397" s="6">
        <v>0.5</v>
      </c>
      <c r="J397" s="6">
        <v>3</v>
      </c>
      <c r="K397" s="6">
        <v>0.3</v>
      </c>
      <c r="L397" s="6">
        <v>0</v>
      </c>
      <c r="M397" s="6">
        <v>0</v>
      </c>
      <c r="N397" s="6">
        <v>2</v>
      </c>
      <c r="O397" s="6">
        <v>0.2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15</v>
      </c>
      <c r="AA397" s="6">
        <v>1.4</v>
      </c>
      <c r="AB397" s="6">
        <v>0</v>
      </c>
      <c r="AC397" s="6">
        <v>0</v>
      </c>
      <c r="AD397" s="6">
        <v>12</v>
      </c>
      <c r="AE397" s="6">
        <v>1</v>
      </c>
      <c r="AF397" s="6">
        <v>73</v>
      </c>
      <c r="AG397" s="68">
        <v>6.6000000000000003E-2</v>
      </c>
      <c r="AH397" s="6">
        <v>1069</v>
      </c>
      <c r="AI397" s="19">
        <v>0.99</v>
      </c>
      <c r="AJ397" s="6">
        <v>1107</v>
      </c>
      <c r="AK397" s="19">
        <v>1</v>
      </c>
      <c r="AL397" s="6">
        <v>14</v>
      </c>
      <c r="AM397" s="6">
        <v>1</v>
      </c>
      <c r="AN397" s="6">
        <v>1</v>
      </c>
      <c r="AO397" s="6">
        <v>0</v>
      </c>
      <c r="AP397" s="6">
        <v>0</v>
      </c>
      <c r="AQ397" s="6">
        <v>7</v>
      </c>
    </row>
    <row r="398" spans="2:43" ht="72" x14ac:dyDescent="0.35">
      <c r="B398" s="6">
        <v>325</v>
      </c>
      <c r="C398" s="3" t="s">
        <v>441</v>
      </c>
      <c r="D398" s="6">
        <v>347</v>
      </c>
      <c r="E398" s="6">
        <v>163</v>
      </c>
      <c r="F398" s="6">
        <v>184</v>
      </c>
      <c r="G398" s="6">
        <v>0</v>
      </c>
      <c r="H398" s="6">
        <v>5</v>
      </c>
      <c r="I398" s="6">
        <v>1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2</v>
      </c>
      <c r="S398" s="6">
        <v>1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195</v>
      </c>
      <c r="AG398" s="6">
        <v>56</v>
      </c>
      <c r="AH398" s="6">
        <v>347</v>
      </c>
      <c r="AI398" s="6">
        <v>100</v>
      </c>
      <c r="AJ398" s="6">
        <v>0</v>
      </c>
      <c r="AK398" s="6">
        <v>0</v>
      </c>
      <c r="AL398" s="6">
        <v>5</v>
      </c>
      <c r="AM398" s="6">
        <v>1</v>
      </c>
      <c r="AN398" s="6">
        <v>2</v>
      </c>
      <c r="AO398" s="6">
        <v>0</v>
      </c>
      <c r="AP398" s="6">
        <v>0</v>
      </c>
      <c r="AQ398" s="6">
        <v>9</v>
      </c>
    </row>
    <row r="399" spans="2:43" ht="72" x14ac:dyDescent="0.35">
      <c r="B399" s="6">
        <v>326</v>
      </c>
      <c r="C399" s="3" t="s">
        <v>442</v>
      </c>
      <c r="D399" s="6">
        <v>581</v>
      </c>
      <c r="E399" s="6">
        <v>276</v>
      </c>
      <c r="F399" s="6">
        <v>269</v>
      </c>
      <c r="G399" s="6">
        <v>36</v>
      </c>
      <c r="H399" s="6">
        <v>5</v>
      </c>
      <c r="I399" s="6">
        <v>0.9</v>
      </c>
      <c r="J399" s="6">
        <v>1</v>
      </c>
      <c r="K399" s="6">
        <v>0.2</v>
      </c>
      <c r="L399" s="6">
        <v>0</v>
      </c>
      <c r="M399" s="6">
        <v>0</v>
      </c>
      <c r="N399" s="6">
        <v>1</v>
      </c>
      <c r="O399" s="6">
        <v>0.2</v>
      </c>
      <c r="P399" s="6">
        <v>0</v>
      </c>
      <c r="Q399" s="6">
        <v>0</v>
      </c>
      <c r="R399" s="6">
        <v>0</v>
      </c>
      <c r="S399" s="6">
        <v>0</v>
      </c>
      <c r="T399" s="6">
        <v>1</v>
      </c>
      <c r="U399" s="6">
        <v>0.2</v>
      </c>
      <c r="V399" s="6">
        <v>0</v>
      </c>
      <c r="W399" s="6">
        <v>0</v>
      </c>
      <c r="X399" s="6">
        <v>15</v>
      </c>
      <c r="Y399" s="6">
        <v>2.6</v>
      </c>
      <c r="Z399" s="6">
        <v>88</v>
      </c>
      <c r="AA399" s="6">
        <v>15.1</v>
      </c>
      <c r="AB399" s="6">
        <v>0</v>
      </c>
      <c r="AC399" s="6">
        <v>0</v>
      </c>
      <c r="AD399" s="6">
        <v>30</v>
      </c>
      <c r="AE399" s="6">
        <v>5.2</v>
      </c>
      <c r="AF399" s="6">
        <v>581</v>
      </c>
      <c r="AG399" s="6">
        <v>100</v>
      </c>
      <c r="AH399" s="6">
        <v>581</v>
      </c>
      <c r="AI399" s="6">
        <v>100</v>
      </c>
      <c r="AJ399" s="6">
        <v>581</v>
      </c>
      <c r="AK399" s="6">
        <v>100</v>
      </c>
      <c r="AL399" s="6">
        <v>60</v>
      </c>
      <c r="AM399" s="6">
        <v>1</v>
      </c>
      <c r="AN399" s="6">
        <v>1</v>
      </c>
      <c r="AO399" s="6">
        <v>0</v>
      </c>
      <c r="AP399" s="6">
        <v>0</v>
      </c>
      <c r="AQ399" s="6">
        <v>35</v>
      </c>
    </row>
    <row r="400" spans="2:43" ht="108" x14ac:dyDescent="0.35">
      <c r="B400" s="6">
        <v>327</v>
      </c>
      <c r="C400" s="3" t="s">
        <v>443</v>
      </c>
      <c r="D400" s="6">
        <v>1089</v>
      </c>
      <c r="E400" s="6">
        <v>524</v>
      </c>
      <c r="F400" s="6">
        <v>500</v>
      </c>
      <c r="G400" s="6">
        <v>65</v>
      </c>
      <c r="H400" s="6">
        <v>0</v>
      </c>
      <c r="I400" s="19"/>
      <c r="J400" s="6">
        <v>0</v>
      </c>
      <c r="K400" s="6"/>
      <c r="L400" s="6">
        <v>0</v>
      </c>
      <c r="M400" s="6"/>
      <c r="N400" s="6">
        <v>0</v>
      </c>
      <c r="O400" s="6"/>
      <c r="P400" s="6">
        <v>0</v>
      </c>
      <c r="Q400" s="6"/>
      <c r="R400" s="6">
        <v>0</v>
      </c>
      <c r="S400" s="6"/>
      <c r="T400" s="6">
        <v>1</v>
      </c>
      <c r="U400" s="6"/>
      <c r="V400" s="6">
        <v>0</v>
      </c>
      <c r="W400" s="6"/>
      <c r="X400" s="6">
        <v>7</v>
      </c>
      <c r="Y400" s="19">
        <v>0.01</v>
      </c>
      <c r="Z400" s="6">
        <v>15</v>
      </c>
      <c r="AA400" s="19">
        <v>0.01</v>
      </c>
      <c r="AB400" s="6">
        <v>9</v>
      </c>
      <c r="AC400" s="19">
        <v>0.01</v>
      </c>
      <c r="AD400" s="6">
        <v>58</v>
      </c>
      <c r="AE400" s="19">
        <v>0.05</v>
      </c>
      <c r="AF400" s="6">
        <v>552</v>
      </c>
      <c r="AG400" s="19">
        <v>0.51</v>
      </c>
      <c r="AH400" s="6">
        <v>1051</v>
      </c>
      <c r="AI400" s="19">
        <v>0.97</v>
      </c>
      <c r="AJ400" s="6">
        <v>1089</v>
      </c>
      <c r="AK400" s="19">
        <v>1</v>
      </c>
      <c r="AL400" s="6">
        <v>4</v>
      </c>
      <c r="AM400" s="6">
        <v>1</v>
      </c>
      <c r="AN400" s="6">
        <v>1</v>
      </c>
      <c r="AO400" s="6">
        <v>0</v>
      </c>
      <c r="AP400" s="6">
        <v>0</v>
      </c>
      <c r="AQ400" s="6">
        <v>12</v>
      </c>
    </row>
    <row r="401" spans="2:43" ht="72" x14ac:dyDescent="0.35">
      <c r="B401" s="6">
        <v>328</v>
      </c>
      <c r="C401" s="3" t="s">
        <v>444</v>
      </c>
      <c r="D401" s="6">
        <v>1815</v>
      </c>
      <c r="E401" s="6">
        <v>795</v>
      </c>
      <c r="F401" s="6">
        <v>888</v>
      </c>
      <c r="G401" s="6">
        <v>132</v>
      </c>
      <c r="H401" s="6">
        <v>12</v>
      </c>
      <c r="I401" s="6" t="s">
        <v>445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1</v>
      </c>
      <c r="Q401" s="6" t="s">
        <v>173</v>
      </c>
      <c r="R401" s="6">
        <v>2</v>
      </c>
      <c r="S401" s="6" t="s">
        <v>173</v>
      </c>
      <c r="T401" s="6">
        <v>0</v>
      </c>
      <c r="U401" s="6">
        <v>0</v>
      </c>
      <c r="V401" s="6">
        <v>1</v>
      </c>
      <c r="W401" s="6" t="s">
        <v>173</v>
      </c>
      <c r="X401" s="6">
        <v>87</v>
      </c>
      <c r="Y401" s="6">
        <v>4</v>
      </c>
      <c r="Z401" s="6">
        <v>60</v>
      </c>
      <c r="AA401" s="6">
        <v>3</v>
      </c>
      <c r="AB401" s="6">
        <v>17</v>
      </c>
      <c r="AC401" s="6">
        <v>1</v>
      </c>
      <c r="AD401" s="6">
        <v>75</v>
      </c>
      <c r="AE401" s="6">
        <v>4</v>
      </c>
      <c r="AF401" s="6">
        <v>1109</v>
      </c>
      <c r="AG401" s="6">
        <v>61</v>
      </c>
      <c r="AH401" s="6">
        <v>1751</v>
      </c>
      <c r="AI401" s="6">
        <v>96</v>
      </c>
      <c r="AJ401" s="6">
        <v>1800</v>
      </c>
      <c r="AK401" s="6">
        <v>99</v>
      </c>
      <c r="AL401" s="6">
        <v>3</v>
      </c>
      <c r="AM401" s="6">
        <v>1</v>
      </c>
      <c r="AN401" s="6">
        <v>1</v>
      </c>
      <c r="AO401" s="6">
        <v>0</v>
      </c>
      <c r="AP401" s="6">
        <v>0</v>
      </c>
      <c r="AQ401" s="6">
        <v>13</v>
      </c>
    </row>
    <row r="402" spans="2:43" ht="90" x14ac:dyDescent="0.35">
      <c r="B402" s="6">
        <v>329</v>
      </c>
      <c r="C402" s="3" t="s">
        <v>446</v>
      </c>
      <c r="D402" s="6">
        <v>632</v>
      </c>
      <c r="E402" s="6">
        <v>242</v>
      </c>
      <c r="F402" s="6">
        <v>328</v>
      </c>
      <c r="G402" s="6">
        <v>62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2</v>
      </c>
      <c r="S402" s="6">
        <v>0.3</v>
      </c>
      <c r="T402" s="6">
        <v>0</v>
      </c>
      <c r="U402" s="6">
        <v>0</v>
      </c>
      <c r="V402" s="6">
        <v>0</v>
      </c>
      <c r="W402" s="6">
        <v>0</v>
      </c>
      <c r="X402" s="6">
        <v>25</v>
      </c>
      <c r="Y402" s="6">
        <v>4</v>
      </c>
      <c r="Z402" s="6">
        <v>98</v>
      </c>
      <c r="AA402" s="6">
        <v>16</v>
      </c>
      <c r="AB402" s="6">
        <v>12</v>
      </c>
      <c r="AC402" s="6">
        <v>2</v>
      </c>
      <c r="AD402" s="6">
        <v>83</v>
      </c>
      <c r="AE402" s="6">
        <v>13</v>
      </c>
      <c r="AF402" s="6">
        <v>632</v>
      </c>
      <c r="AG402" s="6">
        <v>100</v>
      </c>
      <c r="AH402" s="6">
        <v>632</v>
      </c>
      <c r="AI402" s="6">
        <v>100</v>
      </c>
      <c r="AJ402" s="6">
        <v>632</v>
      </c>
      <c r="AK402" s="6">
        <v>100</v>
      </c>
      <c r="AL402" s="6">
        <v>12</v>
      </c>
      <c r="AM402" s="6">
        <v>8</v>
      </c>
      <c r="AN402" s="6">
        <v>8</v>
      </c>
      <c r="AO402" s="6">
        <v>0</v>
      </c>
      <c r="AP402" s="6">
        <v>0</v>
      </c>
      <c r="AQ402" s="6">
        <v>11</v>
      </c>
    </row>
    <row r="403" spans="2:43" ht="72" x14ac:dyDescent="0.35">
      <c r="B403" s="6">
        <v>330</v>
      </c>
      <c r="C403" s="3" t="s">
        <v>447</v>
      </c>
      <c r="D403" s="20">
        <v>932</v>
      </c>
      <c r="E403" s="20">
        <v>430</v>
      </c>
      <c r="F403" s="20">
        <v>454</v>
      </c>
      <c r="G403" s="20">
        <v>48</v>
      </c>
      <c r="H403" s="20">
        <v>5</v>
      </c>
      <c r="I403" s="20">
        <v>0.5</v>
      </c>
      <c r="J403" s="20">
        <v>5</v>
      </c>
      <c r="K403" s="20">
        <v>0.5</v>
      </c>
      <c r="L403" s="20">
        <v>0</v>
      </c>
      <c r="M403" s="6">
        <v>0</v>
      </c>
      <c r="N403" s="6">
        <v>1</v>
      </c>
      <c r="O403" s="6">
        <v>0.1</v>
      </c>
      <c r="P403" s="6">
        <v>1</v>
      </c>
      <c r="Q403" s="6">
        <v>0.1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10</v>
      </c>
      <c r="Y403" s="6">
        <v>1</v>
      </c>
      <c r="Z403" s="6">
        <v>10</v>
      </c>
      <c r="AA403" s="6">
        <v>1</v>
      </c>
      <c r="AB403" s="6">
        <v>5</v>
      </c>
      <c r="AC403" s="6">
        <v>0.5</v>
      </c>
      <c r="AD403" s="6">
        <v>23</v>
      </c>
      <c r="AE403" s="6">
        <v>0.2</v>
      </c>
      <c r="AF403" s="6">
        <v>152</v>
      </c>
      <c r="AG403" s="6">
        <v>16</v>
      </c>
      <c r="AH403" s="6">
        <v>872</v>
      </c>
      <c r="AI403" s="6">
        <v>93.5</v>
      </c>
      <c r="AJ403" s="6">
        <v>932</v>
      </c>
      <c r="AK403" s="6">
        <v>100</v>
      </c>
      <c r="AL403" s="6">
        <v>7</v>
      </c>
      <c r="AM403" s="6">
        <v>0.5</v>
      </c>
      <c r="AN403" s="6">
        <v>1</v>
      </c>
      <c r="AO403" s="6">
        <v>0</v>
      </c>
      <c r="AP403" s="6">
        <v>0</v>
      </c>
      <c r="AQ403" s="6">
        <v>9</v>
      </c>
    </row>
    <row r="404" spans="2:43" x14ac:dyDescent="0.35">
      <c r="B404" s="96" t="s">
        <v>46</v>
      </c>
      <c r="C404" s="97"/>
      <c r="D404" s="8">
        <v>17594</v>
      </c>
      <c r="E404" s="8">
        <v>7553</v>
      </c>
      <c r="F404" s="8">
        <v>8510</v>
      </c>
      <c r="G404" s="8">
        <v>1531</v>
      </c>
      <c r="H404" s="8">
        <v>75</v>
      </c>
      <c r="I404" s="8">
        <v>0.4</v>
      </c>
      <c r="J404" s="8">
        <v>34</v>
      </c>
      <c r="K404" s="8">
        <v>0.2</v>
      </c>
      <c r="L404" s="8">
        <v>40</v>
      </c>
      <c r="M404" s="8">
        <v>0.22</v>
      </c>
      <c r="N404" s="8">
        <v>17</v>
      </c>
      <c r="O404" s="8">
        <v>0.01</v>
      </c>
      <c r="P404" s="8">
        <v>5</v>
      </c>
      <c r="Q404" s="8">
        <v>0.02</v>
      </c>
      <c r="R404" s="8">
        <v>20</v>
      </c>
      <c r="S404" s="8">
        <v>0.11</v>
      </c>
      <c r="T404" s="8">
        <v>7</v>
      </c>
      <c r="U404" s="8">
        <v>0.04</v>
      </c>
      <c r="V404" s="8">
        <v>9</v>
      </c>
      <c r="W404" s="8">
        <v>0.05</v>
      </c>
      <c r="X404" s="8">
        <v>389</v>
      </c>
      <c r="Y404" s="8">
        <v>2.21</v>
      </c>
      <c r="Z404" s="8">
        <v>992</v>
      </c>
      <c r="AA404" s="8">
        <v>6</v>
      </c>
      <c r="AB404" s="8">
        <v>210</v>
      </c>
      <c r="AC404" s="8">
        <v>1.2</v>
      </c>
      <c r="AD404" s="8">
        <v>1097</v>
      </c>
      <c r="AE404" s="8">
        <v>6.2</v>
      </c>
      <c r="AF404" s="8">
        <v>8977</v>
      </c>
      <c r="AG404" s="8">
        <v>51</v>
      </c>
      <c r="AH404" s="8">
        <v>17101</v>
      </c>
      <c r="AI404" s="8">
        <v>97</v>
      </c>
      <c r="AJ404" s="8">
        <v>15948</v>
      </c>
      <c r="AK404" s="8">
        <v>91</v>
      </c>
      <c r="AL404" s="8">
        <v>162</v>
      </c>
      <c r="AM404" s="8">
        <v>26.5</v>
      </c>
      <c r="AN404" s="8">
        <v>28</v>
      </c>
      <c r="AO404" s="8">
        <v>0</v>
      </c>
      <c r="AP404" s="8">
        <v>0</v>
      </c>
      <c r="AQ404" s="8">
        <v>203</v>
      </c>
    </row>
    <row r="405" spans="2:43" x14ac:dyDescent="0.35">
      <c r="B405" s="98" t="s">
        <v>448</v>
      </c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100"/>
    </row>
    <row r="406" spans="2:43" ht="90" x14ac:dyDescent="0.35">
      <c r="B406" s="6">
        <v>331</v>
      </c>
      <c r="C406" s="3" t="s">
        <v>449</v>
      </c>
      <c r="D406" s="22">
        <v>1281</v>
      </c>
      <c r="E406" s="22">
        <v>508</v>
      </c>
      <c r="F406" s="22">
        <v>566</v>
      </c>
      <c r="G406" s="22">
        <v>207</v>
      </c>
      <c r="H406" s="22">
        <v>10</v>
      </c>
      <c r="I406" s="22">
        <v>0.8</v>
      </c>
      <c r="J406" s="22">
        <v>0</v>
      </c>
      <c r="K406" s="22">
        <v>0</v>
      </c>
      <c r="L406" s="22">
        <v>26</v>
      </c>
      <c r="M406" s="22">
        <v>2</v>
      </c>
      <c r="N406" s="22">
        <v>3</v>
      </c>
      <c r="O406" s="22">
        <v>0.1</v>
      </c>
      <c r="P406" s="22">
        <v>0</v>
      </c>
      <c r="Q406" s="22">
        <v>0</v>
      </c>
      <c r="R406" s="22">
        <v>2</v>
      </c>
      <c r="S406" s="22">
        <v>0.15</v>
      </c>
      <c r="T406" s="22">
        <v>1</v>
      </c>
      <c r="U406" s="22">
        <v>7.0000000000000007E-2</v>
      </c>
      <c r="V406" s="22">
        <v>2</v>
      </c>
      <c r="W406" s="22">
        <v>0.2</v>
      </c>
      <c r="X406" s="22">
        <v>115</v>
      </c>
      <c r="Y406" s="22">
        <v>8.9</v>
      </c>
      <c r="Z406" s="22">
        <v>15</v>
      </c>
      <c r="AA406" s="22">
        <v>1.1000000000000001</v>
      </c>
      <c r="AB406" s="22">
        <v>55</v>
      </c>
      <c r="AC406" s="22">
        <v>4.2</v>
      </c>
      <c r="AD406" s="22">
        <v>120</v>
      </c>
      <c r="AE406" s="22">
        <v>9.3000000000000007</v>
      </c>
      <c r="AF406" s="22">
        <v>116</v>
      </c>
      <c r="AG406" s="22">
        <v>9</v>
      </c>
      <c r="AH406" s="22">
        <v>1137</v>
      </c>
      <c r="AI406" s="22">
        <v>88.7</v>
      </c>
      <c r="AJ406" s="22">
        <v>865</v>
      </c>
      <c r="AK406" s="22">
        <v>67.5</v>
      </c>
      <c r="AL406" s="22">
        <v>18</v>
      </c>
      <c r="AM406" s="22">
        <v>2</v>
      </c>
      <c r="AN406" s="22">
        <v>1</v>
      </c>
      <c r="AO406" s="22">
        <v>0</v>
      </c>
      <c r="AP406" s="22">
        <v>0</v>
      </c>
      <c r="AQ406" s="22">
        <v>30</v>
      </c>
    </row>
    <row r="407" spans="2:43" ht="90" x14ac:dyDescent="0.35">
      <c r="B407" s="6">
        <v>332</v>
      </c>
      <c r="C407" s="3" t="s">
        <v>450</v>
      </c>
      <c r="D407" s="22">
        <v>641</v>
      </c>
      <c r="E407" s="22">
        <v>284</v>
      </c>
      <c r="F407" s="22">
        <v>289</v>
      </c>
      <c r="G407" s="22">
        <v>68</v>
      </c>
      <c r="H407" s="22">
        <v>3</v>
      </c>
      <c r="I407" s="22" t="s">
        <v>40</v>
      </c>
      <c r="J407" s="22">
        <v>0</v>
      </c>
      <c r="K407" s="22">
        <v>0</v>
      </c>
      <c r="L407" s="22">
        <v>30</v>
      </c>
      <c r="M407" s="22">
        <v>5</v>
      </c>
      <c r="N407" s="22">
        <v>0</v>
      </c>
      <c r="O407" s="22">
        <v>0</v>
      </c>
      <c r="P407" s="22">
        <v>0</v>
      </c>
      <c r="Q407" s="22">
        <v>0</v>
      </c>
      <c r="R407" s="22">
        <v>1</v>
      </c>
      <c r="S407" s="22">
        <v>0.15</v>
      </c>
      <c r="T407" s="22">
        <v>0</v>
      </c>
      <c r="U407" s="22">
        <v>0</v>
      </c>
      <c r="V407" s="22">
        <v>0</v>
      </c>
      <c r="W407" s="22">
        <v>0</v>
      </c>
      <c r="X407" s="22">
        <v>30</v>
      </c>
      <c r="Y407" s="22">
        <v>5</v>
      </c>
      <c r="Z407" s="22">
        <v>30</v>
      </c>
      <c r="AA407" s="22">
        <v>5</v>
      </c>
      <c r="AB407" s="22">
        <v>0</v>
      </c>
      <c r="AC407" s="22">
        <v>0</v>
      </c>
      <c r="AD407" s="22">
        <v>280</v>
      </c>
      <c r="AE407" s="22">
        <v>44</v>
      </c>
      <c r="AF407" s="22">
        <v>320</v>
      </c>
      <c r="AG407" s="22">
        <v>50</v>
      </c>
      <c r="AH407" s="22">
        <v>590</v>
      </c>
      <c r="AI407" s="22">
        <v>92</v>
      </c>
      <c r="AJ407" s="22">
        <v>350</v>
      </c>
      <c r="AK407" s="22">
        <v>51</v>
      </c>
      <c r="AL407" s="22">
        <v>16</v>
      </c>
      <c r="AM407" s="22">
        <v>1</v>
      </c>
      <c r="AN407" s="22">
        <v>1</v>
      </c>
      <c r="AO407" s="22">
        <v>0</v>
      </c>
      <c r="AP407" s="22">
        <v>0</v>
      </c>
      <c r="AQ407" s="22">
        <v>21</v>
      </c>
    </row>
    <row r="408" spans="2:43" ht="54" x14ac:dyDescent="0.35">
      <c r="B408" s="6">
        <v>333</v>
      </c>
      <c r="C408" s="3" t="s">
        <v>451</v>
      </c>
      <c r="D408" s="22">
        <v>1244</v>
      </c>
      <c r="E408" s="22">
        <v>558</v>
      </c>
      <c r="F408" s="22">
        <v>590</v>
      </c>
      <c r="G408" s="22">
        <v>96</v>
      </c>
      <c r="H408" s="22">
        <v>14</v>
      </c>
      <c r="I408" s="22">
        <v>1.125</v>
      </c>
      <c r="J408" s="22">
        <v>4</v>
      </c>
      <c r="K408" s="22">
        <v>0.32</v>
      </c>
      <c r="L408" s="22">
        <v>81</v>
      </c>
      <c r="M408" s="22">
        <v>6.5</v>
      </c>
      <c r="N408" s="22">
        <v>7</v>
      </c>
      <c r="O408" s="22">
        <v>0.8</v>
      </c>
      <c r="P408" s="22">
        <v>1</v>
      </c>
      <c r="Q408" s="22">
        <v>0.08</v>
      </c>
      <c r="R408" s="22">
        <v>3</v>
      </c>
      <c r="S408" s="22">
        <v>0.24</v>
      </c>
      <c r="T408" s="22">
        <v>1</v>
      </c>
      <c r="U408" s="22">
        <v>0.08</v>
      </c>
      <c r="V408" s="22">
        <v>0</v>
      </c>
      <c r="W408" s="22">
        <v>0</v>
      </c>
      <c r="X408" s="22">
        <v>6</v>
      </c>
      <c r="Y408" s="22">
        <v>0.48</v>
      </c>
      <c r="Z408" s="22">
        <v>55</v>
      </c>
      <c r="AA408" s="22">
        <v>4.4000000000000004</v>
      </c>
      <c r="AB408" s="22">
        <v>0</v>
      </c>
      <c r="AC408" s="22">
        <v>0</v>
      </c>
      <c r="AD408" s="22">
        <v>30</v>
      </c>
      <c r="AE408" s="22">
        <v>2.4</v>
      </c>
      <c r="AF408" s="22">
        <v>896</v>
      </c>
      <c r="AG408" s="22">
        <v>72</v>
      </c>
      <c r="AH408" s="22">
        <v>204</v>
      </c>
      <c r="AI408" s="22">
        <v>16.399999999999999</v>
      </c>
      <c r="AJ408" s="22">
        <v>844</v>
      </c>
      <c r="AK408" s="22">
        <v>67.8</v>
      </c>
      <c r="AL408" s="22">
        <v>7</v>
      </c>
      <c r="AM408" s="22">
        <v>0</v>
      </c>
      <c r="AN408" s="22">
        <v>0</v>
      </c>
      <c r="AO408" s="22">
        <v>0</v>
      </c>
      <c r="AP408" s="22">
        <v>0</v>
      </c>
      <c r="AQ408" s="22">
        <v>9</v>
      </c>
    </row>
    <row r="409" spans="2:43" ht="108" x14ac:dyDescent="0.35">
      <c r="B409" s="6">
        <v>334</v>
      </c>
      <c r="C409" s="3" t="s">
        <v>452</v>
      </c>
      <c r="D409" s="22">
        <v>445</v>
      </c>
      <c r="E409" s="22">
        <v>210</v>
      </c>
      <c r="F409" s="22">
        <v>195</v>
      </c>
      <c r="G409" s="22">
        <v>40</v>
      </c>
      <c r="H409" s="22">
        <v>5</v>
      </c>
      <c r="I409" s="22">
        <v>1</v>
      </c>
      <c r="J409" s="22">
        <v>1</v>
      </c>
      <c r="K409" s="22">
        <v>0.22</v>
      </c>
      <c r="L409" s="22">
        <v>58</v>
      </c>
      <c r="M409" s="22">
        <v>13</v>
      </c>
      <c r="N409" s="22">
        <v>0</v>
      </c>
      <c r="O409" s="22">
        <v>0</v>
      </c>
      <c r="P409" s="22">
        <v>1</v>
      </c>
      <c r="Q409" s="22">
        <v>0.22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18</v>
      </c>
      <c r="AA409" s="22">
        <v>4</v>
      </c>
      <c r="AB409" s="22">
        <v>0</v>
      </c>
      <c r="AC409" s="22">
        <v>0</v>
      </c>
      <c r="AD409" s="22">
        <v>234</v>
      </c>
      <c r="AE409" s="22">
        <v>53</v>
      </c>
      <c r="AF409" s="22">
        <v>421</v>
      </c>
      <c r="AG409" s="22">
        <v>94</v>
      </c>
      <c r="AH409" s="22">
        <v>425</v>
      </c>
      <c r="AI409" s="22">
        <v>96</v>
      </c>
      <c r="AJ409" s="22">
        <v>421</v>
      </c>
      <c r="AK409" s="22">
        <v>94.6</v>
      </c>
      <c r="AL409" s="22">
        <v>4</v>
      </c>
      <c r="AM409" s="22">
        <v>0</v>
      </c>
      <c r="AN409" s="22">
        <v>0</v>
      </c>
      <c r="AO409" s="22">
        <v>0</v>
      </c>
      <c r="AP409" s="22">
        <v>0</v>
      </c>
      <c r="AQ409" s="22">
        <v>16</v>
      </c>
    </row>
    <row r="410" spans="2:43" ht="54" x14ac:dyDescent="0.35">
      <c r="B410" s="6">
        <v>335</v>
      </c>
      <c r="C410" s="3" t="s">
        <v>453</v>
      </c>
      <c r="D410" s="22">
        <v>1064</v>
      </c>
      <c r="E410" s="22">
        <v>431</v>
      </c>
      <c r="F410" s="22">
        <v>503</v>
      </c>
      <c r="G410" s="22">
        <v>130</v>
      </c>
      <c r="H410" s="22">
        <v>3</v>
      </c>
      <c r="I410" s="22">
        <v>0.28999999999999998</v>
      </c>
      <c r="J410" s="22">
        <v>0</v>
      </c>
      <c r="K410" s="22">
        <v>0</v>
      </c>
      <c r="L410" s="22">
        <v>169</v>
      </c>
      <c r="M410" s="22">
        <v>15.8</v>
      </c>
      <c r="N410" s="22">
        <v>7</v>
      </c>
      <c r="O410" s="22">
        <v>0.6</v>
      </c>
      <c r="P410" s="22">
        <v>0</v>
      </c>
      <c r="Q410" s="22">
        <v>0</v>
      </c>
      <c r="R410" s="22">
        <v>3</v>
      </c>
      <c r="S410" s="22">
        <v>0.28000000000000003</v>
      </c>
      <c r="T410" s="22">
        <v>0</v>
      </c>
      <c r="U410" s="22">
        <v>0</v>
      </c>
      <c r="V410" s="22">
        <v>2</v>
      </c>
      <c r="W410" s="22">
        <v>0.18</v>
      </c>
      <c r="X410" s="22">
        <v>42</v>
      </c>
      <c r="Y410" s="22">
        <v>3.95</v>
      </c>
      <c r="Z410" s="22">
        <v>31</v>
      </c>
      <c r="AA410" s="22">
        <v>2.9</v>
      </c>
      <c r="AB410" s="22">
        <v>12</v>
      </c>
      <c r="AC410" s="22">
        <v>1.1299999999999999</v>
      </c>
      <c r="AD410" s="22">
        <v>20</v>
      </c>
      <c r="AE410" s="22">
        <v>1.9</v>
      </c>
      <c r="AF410" s="22">
        <v>281</v>
      </c>
      <c r="AG410" s="22">
        <v>26.4</v>
      </c>
      <c r="AH410" s="22">
        <v>431</v>
      </c>
      <c r="AI410" s="22">
        <v>40.5</v>
      </c>
      <c r="AJ410" s="22">
        <v>1021</v>
      </c>
      <c r="AK410" s="22">
        <v>95.9</v>
      </c>
      <c r="AL410" s="22">
        <v>6</v>
      </c>
      <c r="AM410" s="22">
        <v>1</v>
      </c>
      <c r="AN410" s="22">
        <v>1</v>
      </c>
      <c r="AO410" s="22">
        <v>1</v>
      </c>
      <c r="AP410" s="22">
        <v>2</v>
      </c>
      <c r="AQ410" s="22">
        <v>18</v>
      </c>
    </row>
    <row r="411" spans="2:43" ht="90" x14ac:dyDescent="0.35">
      <c r="B411" s="6">
        <v>336</v>
      </c>
      <c r="C411" s="3" t="s">
        <v>454</v>
      </c>
      <c r="D411" s="22">
        <v>903</v>
      </c>
      <c r="E411" s="22">
        <v>387</v>
      </c>
      <c r="F411" s="22">
        <v>452</v>
      </c>
      <c r="G411" s="22">
        <v>64</v>
      </c>
      <c r="H411" s="22">
        <v>3</v>
      </c>
      <c r="I411" s="22">
        <v>0.33</v>
      </c>
      <c r="J411" s="22">
        <v>2</v>
      </c>
      <c r="K411" s="22">
        <v>0.22</v>
      </c>
      <c r="L411" s="22">
        <v>37</v>
      </c>
      <c r="M411" s="22">
        <v>4</v>
      </c>
      <c r="N411" s="22">
        <v>2</v>
      </c>
      <c r="O411" s="22">
        <v>0.22</v>
      </c>
      <c r="P411" s="22">
        <v>0</v>
      </c>
      <c r="Q411" s="22">
        <v>0</v>
      </c>
      <c r="R411" s="22">
        <v>1</v>
      </c>
      <c r="S411" s="22">
        <v>0.11</v>
      </c>
      <c r="T411" s="22">
        <v>3</v>
      </c>
      <c r="U411" s="22">
        <v>0.33</v>
      </c>
      <c r="V411" s="22">
        <v>0</v>
      </c>
      <c r="W411" s="22">
        <v>0</v>
      </c>
      <c r="X411" s="22">
        <v>0</v>
      </c>
      <c r="Y411" s="22">
        <v>0</v>
      </c>
      <c r="Z411" s="22">
        <v>24</v>
      </c>
      <c r="AA411" s="22">
        <v>2.6</v>
      </c>
      <c r="AB411" s="22">
        <v>0</v>
      </c>
      <c r="AC411" s="22">
        <v>0</v>
      </c>
      <c r="AD411" s="22">
        <v>0</v>
      </c>
      <c r="AE411" s="22">
        <v>0</v>
      </c>
      <c r="AF411" s="22">
        <v>180</v>
      </c>
      <c r="AG411" s="22">
        <v>19.899999999999999</v>
      </c>
      <c r="AH411" s="22">
        <v>145</v>
      </c>
      <c r="AI411" s="22">
        <v>16</v>
      </c>
      <c r="AJ411" s="22">
        <v>220</v>
      </c>
      <c r="AK411" s="22">
        <v>24.4</v>
      </c>
      <c r="AL411" s="22">
        <v>7</v>
      </c>
      <c r="AM411" s="22">
        <v>1</v>
      </c>
      <c r="AN411" s="22">
        <v>1</v>
      </c>
      <c r="AO411" s="22">
        <v>0</v>
      </c>
      <c r="AP411" s="22">
        <v>0</v>
      </c>
      <c r="AQ411" s="22">
        <v>17</v>
      </c>
    </row>
    <row r="412" spans="2:43" ht="72" x14ac:dyDescent="0.35">
      <c r="B412" s="6">
        <v>337</v>
      </c>
      <c r="C412" s="3" t="s">
        <v>455</v>
      </c>
      <c r="D412" s="22">
        <v>1374</v>
      </c>
      <c r="E412" s="22">
        <v>609</v>
      </c>
      <c r="F412" s="22">
        <v>639</v>
      </c>
      <c r="G412" s="22">
        <v>126</v>
      </c>
      <c r="H412" s="22">
        <v>8</v>
      </c>
      <c r="I412" s="22">
        <v>2</v>
      </c>
      <c r="J412" s="22">
        <v>2</v>
      </c>
      <c r="K412" s="22">
        <v>0.1</v>
      </c>
      <c r="L412" s="22">
        <v>229</v>
      </c>
      <c r="M412" s="22">
        <v>16</v>
      </c>
      <c r="N412" s="22">
        <v>2</v>
      </c>
      <c r="O412" s="22">
        <v>0.14000000000000001</v>
      </c>
      <c r="P412" s="22">
        <v>0</v>
      </c>
      <c r="Q412" s="22">
        <v>0</v>
      </c>
      <c r="R412" s="22">
        <v>1</v>
      </c>
      <c r="S412" s="22">
        <v>7.0000000000000007E-2</v>
      </c>
      <c r="T412" s="22">
        <v>0</v>
      </c>
      <c r="U412" s="22">
        <v>0</v>
      </c>
      <c r="V412" s="22">
        <v>1</v>
      </c>
      <c r="W412" s="22">
        <v>0.1</v>
      </c>
      <c r="X412" s="22">
        <v>739</v>
      </c>
      <c r="Y412" s="22">
        <v>55</v>
      </c>
      <c r="Z412" s="22">
        <v>167</v>
      </c>
      <c r="AA412" s="22">
        <v>12</v>
      </c>
      <c r="AB412" s="22">
        <v>0</v>
      </c>
      <c r="AC412" s="22">
        <v>0</v>
      </c>
      <c r="AD412" s="22">
        <v>111</v>
      </c>
      <c r="AE412" s="22">
        <v>8</v>
      </c>
      <c r="AF412" s="22">
        <v>1114</v>
      </c>
      <c r="AG412" s="22">
        <v>80</v>
      </c>
      <c r="AH412" s="22">
        <v>1374</v>
      </c>
      <c r="AI412" s="22">
        <v>100</v>
      </c>
      <c r="AJ412" s="22">
        <v>1300</v>
      </c>
      <c r="AK412" s="22">
        <v>96</v>
      </c>
      <c r="AL412" s="22">
        <v>7</v>
      </c>
      <c r="AM412" s="22">
        <v>0.25</v>
      </c>
      <c r="AN412" s="22">
        <v>1</v>
      </c>
      <c r="AO412" s="22">
        <v>0.5</v>
      </c>
      <c r="AP412" s="22">
        <v>1</v>
      </c>
      <c r="AQ412" s="22">
        <v>15</v>
      </c>
    </row>
    <row r="413" spans="2:43" ht="72" x14ac:dyDescent="0.35">
      <c r="B413" s="6">
        <v>338</v>
      </c>
      <c r="C413" s="3" t="s">
        <v>456</v>
      </c>
      <c r="D413" s="22">
        <v>1268</v>
      </c>
      <c r="E413" s="22">
        <v>548</v>
      </c>
      <c r="F413" s="22">
        <v>592</v>
      </c>
      <c r="G413" s="22">
        <v>128</v>
      </c>
      <c r="H413" s="22">
        <v>2</v>
      </c>
      <c r="I413" s="22">
        <v>0.15</v>
      </c>
      <c r="J413" s="22">
        <v>0</v>
      </c>
      <c r="K413" s="22">
        <v>0</v>
      </c>
      <c r="L413" s="22">
        <v>195</v>
      </c>
      <c r="M413" s="22">
        <v>15.37</v>
      </c>
      <c r="N413" s="22">
        <v>1</v>
      </c>
      <c r="O413" s="22">
        <v>7.0000000000000007E-2</v>
      </c>
      <c r="P413" s="22">
        <v>1</v>
      </c>
      <c r="Q413" s="22">
        <v>7.0000000000000007E-2</v>
      </c>
      <c r="R413" s="22">
        <v>0</v>
      </c>
      <c r="S413" s="22">
        <v>0</v>
      </c>
      <c r="T413" s="22">
        <v>2</v>
      </c>
      <c r="U413" s="22" t="s">
        <v>410</v>
      </c>
      <c r="V413" s="22">
        <v>0</v>
      </c>
      <c r="W413" s="22">
        <v>0</v>
      </c>
      <c r="X413" s="22">
        <v>128</v>
      </c>
      <c r="Y413" s="22">
        <v>10.1</v>
      </c>
      <c r="Z413" s="22">
        <v>57</v>
      </c>
      <c r="AA413" s="22">
        <v>4.5</v>
      </c>
      <c r="AB413" s="22">
        <v>62</v>
      </c>
      <c r="AC413" s="22">
        <v>4.9000000000000004</v>
      </c>
      <c r="AD413" s="22">
        <v>718</v>
      </c>
      <c r="AE413" s="22">
        <v>56.6</v>
      </c>
      <c r="AF413" s="22">
        <v>490</v>
      </c>
      <c r="AG413" s="22">
        <v>38.700000000000003</v>
      </c>
      <c r="AH413" s="22">
        <v>1062</v>
      </c>
      <c r="AI413" s="22">
        <v>83.8</v>
      </c>
      <c r="AJ413" s="22">
        <v>948</v>
      </c>
      <c r="AK413" s="22">
        <v>74.7</v>
      </c>
      <c r="AL413" s="22">
        <v>5</v>
      </c>
      <c r="AM413" s="22">
        <v>1</v>
      </c>
      <c r="AN413" s="22">
        <v>1</v>
      </c>
      <c r="AO413" s="22">
        <v>1</v>
      </c>
      <c r="AP413" s="22">
        <v>1</v>
      </c>
      <c r="AQ413" s="22">
        <v>15</v>
      </c>
    </row>
    <row r="414" spans="2:43" ht="54" x14ac:dyDescent="0.35">
      <c r="B414" s="6">
        <v>339</v>
      </c>
      <c r="C414" s="3" t="s">
        <v>422</v>
      </c>
      <c r="D414" s="22">
        <v>1521</v>
      </c>
      <c r="E414" s="22">
        <v>715</v>
      </c>
      <c r="F414" s="22">
        <v>701</v>
      </c>
      <c r="G414" s="22">
        <v>105</v>
      </c>
      <c r="H414" s="22">
        <v>4</v>
      </c>
      <c r="I414" s="22">
        <v>0.3</v>
      </c>
      <c r="J414" s="22">
        <v>3</v>
      </c>
      <c r="K414" s="22">
        <v>0.2</v>
      </c>
      <c r="L414" s="22">
        <v>201</v>
      </c>
      <c r="M414" s="22">
        <v>13.2</v>
      </c>
      <c r="N414" s="22">
        <v>4</v>
      </c>
      <c r="O414" s="22">
        <v>0.3</v>
      </c>
      <c r="P414" s="69">
        <v>0</v>
      </c>
      <c r="Q414" s="22">
        <v>0</v>
      </c>
      <c r="R414" s="22">
        <v>0</v>
      </c>
      <c r="S414" s="22">
        <v>0</v>
      </c>
      <c r="T414" s="22">
        <v>1</v>
      </c>
      <c r="U414" s="22">
        <v>0.06</v>
      </c>
      <c r="V414" s="22">
        <v>0</v>
      </c>
      <c r="W414" s="22">
        <v>0</v>
      </c>
      <c r="X414" s="22">
        <v>0</v>
      </c>
      <c r="Y414" s="22">
        <v>0</v>
      </c>
      <c r="Z414" s="22">
        <v>50</v>
      </c>
      <c r="AA414" s="22">
        <v>3.3</v>
      </c>
      <c r="AB414" s="22">
        <v>10</v>
      </c>
      <c r="AC414" s="22">
        <v>0.7</v>
      </c>
      <c r="AD414" s="22">
        <v>644</v>
      </c>
      <c r="AE414" s="22">
        <v>42.3</v>
      </c>
      <c r="AF414" s="22">
        <v>0</v>
      </c>
      <c r="AG414" s="22">
        <v>0</v>
      </c>
      <c r="AH414" s="22">
        <v>1217</v>
      </c>
      <c r="AI414" s="22">
        <v>80</v>
      </c>
      <c r="AJ414" s="22">
        <v>1185</v>
      </c>
      <c r="AK414" s="22">
        <v>78</v>
      </c>
      <c r="AL414" s="22">
        <v>7</v>
      </c>
      <c r="AM414" s="22">
        <v>6.5</v>
      </c>
      <c r="AN414" s="22">
        <v>13</v>
      </c>
      <c r="AO414" s="22">
        <v>1.5</v>
      </c>
      <c r="AP414" s="22">
        <v>2</v>
      </c>
      <c r="AQ414" s="22">
        <v>3</v>
      </c>
    </row>
    <row r="415" spans="2:43" ht="54" x14ac:dyDescent="0.35">
      <c r="B415" s="6">
        <v>340</v>
      </c>
      <c r="C415" s="3" t="s">
        <v>457</v>
      </c>
      <c r="D415" s="22">
        <v>613</v>
      </c>
      <c r="E415" s="22">
        <v>262</v>
      </c>
      <c r="F415" s="22">
        <v>285</v>
      </c>
      <c r="G415" s="22">
        <v>66</v>
      </c>
      <c r="H415" s="22">
        <v>4</v>
      </c>
      <c r="I415" s="22">
        <v>0.7</v>
      </c>
      <c r="J415" s="22">
        <v>3</v>
      </c>
      <c r="K415" s="22">
        <v>0.5</v>
      </c>
      <c r="L415" s="22">
        <v>16</v>
      </c>
      <c r="M415" s="22">
        <v>3</v>
      </c>
      <c r="N415" s="22">
        <v>1</v>
      </c>
      <c r="O415" s="22">
        <v>0.2</v>
      </c>
      <c r="P415" s="22">
        <v>2</v>
      </c>
      <c r="Q415" s="22">
        <v>0.3</v>
      </c>
      <c r="R415" s="22">
        <v>1</v>
      </c>
      <c r="S415" s="22">
        <v>0.16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30</v>
      </c>
      <c r="AA415" s="22">
        <v>5</v>
      </c>
      <c r="AB415" s="22">
        <v>0</v>
      </c>
      <c r="AC415" s="22">
        <v>0</v>
      </c>
      <c r="AD415" s="22">
        <v>112</v>
      </c>
      <c r="AE415" s="22">
        <v>18</v>
      </c>
      <c r="AF415" s="22">
        <v>327</v>
      </c>
      <c r="AG415" s="22">
        <v>53</v>
      </c>
      <c r="AH415" s="22">
        <v>598</v>
      </c>
      <c r="AI415" s="22">
        <v>97</v>
      </c>
      <c r="AJ415" s="22">
        <v>37</v>
      </c>
      <c r="AK415" s="22">
        <v>6</v>
      </c>
      <c r="AL415" s="22">
        <v>8</v>
      </c>
      <c r="AM415" s="22">
        <v>0</v>
      </c>
      <c r="AN415" s="22">
        <v>0</v>
      </c>
      <c r="AO415" s="22">
        <v>0</v>
      </c>
      <c r="AP415" s="22">
        <v>0</v>
      </c>
      <c r="AQ415" s="22">
        <v>5</v>
      </c>
    </row>
    <row r="416" spans="2:43" ht="90" x14ac:dyDescent="0.35">
      <c r="B416" s="6">
        <v>341</v>
      </c>
      <c r="C416" s="3" t="s">
        <v>458</v>
      </c>
      <c r="D416" s="22">
        <v>833</v>
      </c>
      <c r="E416" s="22">
        <v>382</v>
      </c>
      <c r="F416" s="22">
        <v>419</v>
      </c>
      <c r="G416" s="22">
        <v>32</v>
      </c>
      <c r="H416" s="22">
        <v>12</v>
      </c>
      <c r="I416" s="22">
        <v>1.5</v>
      </c>
      <c r="J416" s="22">
        <v>0</v>
      </c>
      <c r="K416" s="22">
        <v>0</v>
      </c>
      <c r="L416" s="22">
        <v>7</v>
      </c>
      <c r="M416" s="22">
        <v>0.84</v>
      </c>
      <c r="N416" s="22">
        <v>2</v>
      </c>
      <c r="O416" s="22">
        <v>0.24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1</v>
      </c>
      <c r="W416" s="22">
        <v>0.12</v>
      </c>
      <c r="X416" s="22">
        <v>0</v>
      </c>
      <c r="Y416" s="22">
        <v>0</v>
      </c>
      <c r="Z416" s="22">
        <v>30</v>
      </c>
      <c r="AA416" s="22" t="s">
        <v>459</v>
      </c>
      <c r="AB416" s="22">
        <v>10</v>
      </c>
      <c r="AC416" s="22">
        <v>12</v>
      </c>
      <c r="AD416" s="22">
        <v>460</v>
      </c>
      <c r="AE416" s="22" t="s">
        <v>460</v>
      </c>
      <c r="AF416" s="22">
        <v>569</v>
      </c>
      <c r="AG416" s="22" t="s">
        <v>461</v>
      </c>
      <c r="AH416" s="22">
        <v>748</v>
      </c>
      <c r="AI416" s="22">
        <v>90</v>
      </c>
      <c r="AJ416" s="22">
        <v>496</v>
      </c>
      <c r="AK416" s="22" t="s">
        <v>462</v>
      </c>
      <c r="AL416" s="22">
        <v>10</v>
      </c>
      <c r="AM416" s="22">
        <v>3.25</v>
      </c>
      <c r="AN416" s="22">
        <v>5</v>
      </c>
      <c r="AO416" s="22">
        <v>0.5</v>
      </c>
      <c r="AP416" s="22">
        <v>1</v>
      </c>
      <c r="AQ416" s="22">
        <v>26</v>
      </c>
    </row>
    <row r="417" spans="1:47" ht="72" x14ac:dyDescent="0.35">
      <c r="A417" s="78"/>
      <c r="B417" s="6">
        <v>342</v>
      </c>
      <c r="C417" s="3" t="s">
        <v>463</v>
      </c>
      <c r="D417" s="22">
        <v>845</v>
      </c>
      <c r="E417" s="22">
        <v>355</v>
      </c>
      <c r="F417" s="22">
        <v>399</v>
      </c>
      <c r="G417" s="22">
        <v>91</v>
      </c>
      <c r="H417" s="22">
        <v>10</v>
      </c>
      <c r="I417" s="22">
        <v>1</v>
      </c>
      <c r="J417" s="22">
        <v>3</v>
      </c>
      <c r="K417" s="22">
        <v>0.3</v>
      </c>
      <c r="L417" s="22">
        <v>16</v>
      </c>
      <c r="M417" s="22">
        <v>1.8</v>
      </c>
      <c r="N417" s="22">
        <v>2</v>
      </c>
      <c r="O417" s="22">
        <v>0.23</v>
      </c>
      <c r="P417" s="22">
        <v>1</v>
      </c>
      <c r="Q417" s="22">
        <v>0.11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29</v>
      </c>
      <c r="AA417" s="22">
        <v>4</v>
      </c>
      <c r="AB417" s="22">
        <v>0</v>
      </c>
      <c r="AC417" s="22">
        <v>0</v>
      </c>
      <c r="AD417" s="22">
        <v>135</v>
      </c>
      <c r="AE417" s="22">
        <v>16</v>
      </c>
      <c r="AF417" s="22">
        <v>395</v>
      </c>
      <c r="AG417" s="22">
        <v>47</v>
      </c>
      <c r="AH417" s="22">
        <v>532</v>
      </c>
      <c r="AI417" s="22">
        <v>62.9</v>
      </c>
      <c r="AJ417" s="22">
        <v>832</v>
      </c>
      <c r="AK417" s="22">
        <v>99</v>
      </c>
      <c r="AL417" s="22">
        <v>17</v>
      </c>
      <c r="AM417" s="22">
        <v>1</v>
      </c>
      <c r="AN417" s="22">
        <v>1</v>
      </c>
      <c r="AO417" s="22">
        <v>0</v>
      </c>
      <c r="AP417" s="22">
        <v>0</v>
      </c>
      <c r="AQ417" s="22">
        <v>8</v>
      </c>
    </row>
    <row r="418" spans="1:47" ht="72" x14ac:dyDescent="0.35">
      <c r="A418" s="78"/>
      <c r="B418" s="6">
        <v>343</v>
      </c>
      <c r="C418" s="3" t="s">
        <v>464</v>
      </c>
      <c r="D418" s="22">
        <v>681</v>
      </c>
      <c r="E418" s="22">
        <v>336</v>
      </c>
      <c r="F418" s="22">
        <v>297</v>
      </c>
      <c r="G418" s="22">
        <v>48</v>
      </c>
      <c r="H418" s="22">
        <v>1</v>
      </c>
      <c r="I418" s="22">
        <v>0.1</v>
      </c>
      <c r="J418" s="22">
        <v>0</v>
      </c>
      <c r="K418" s="22">
        <v>0</v>
      </c>
      <c r="L418" s="22">
        <v>11</v>
      </c>
      <c r="M418" s="22">
        <v>1.63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10</v>
      </c>
      <c r="AA418" s="22">
        <v>1.5</v>
      </c>
      <c r="AB418" s="22">
        <v>0</v>
      </c>
      <c r="AC418" s="22">
        <v>0</v>
      </c>
      <c r="AD418" s="22">
        <v>671</v>
      </c>
      <c r="AE418" s="22">
        <v>98</v>
      </c>
      <c r="AF418" s="22">
        <v>480</v>
      </c>
      <c r="AG418" s="22">
        <v>70</v>
      </c>
      <c r="AH418" s="22">
        <v>256</v>
      </c>
      <c r="AI418" s="22">
        <v>38</v>
      </c>
      <c r="AJ418" s="22">
        <v>179</v>
      </c>
      <c r="AK418" s="22">
        <v>26.2</v>
      </c>
      <c r="AL418" s="22">
        <v>6</v>
      </c>
      <c r="AM418" s="22">
        <v>4</v>
      </c>
      <c r="AN418" s="22">
        <v>11</v>
      </c>
      <c r="AO418" s="22">
        <v>0</v>
      </c>
      <c r="AP418" s="22">
        <v>0</v>
      </c>
      <c r="AQ418" s="22">
        <v>10</v>
      </c>
    </row>
    <row r="419" spans="1:47" ht="54" x14ac:dyDescent="0.35">
      <c r="A419" s="78"/>
      <c r="B419" s="6">
        <v>344</v>
      </c>
      <c r="C419" s="3" t="s">
        <v>465</v>
      </c>
      <c r="D419" s="22">
        <v>1496</v>
      </c>
      <c r="E419" s="22">
        <v>675</v>
      </c>
      <c r="F419" s="22">
        <v>694</v>
      </c>
      <c r="G419" s="22">
        <v>127</v>
      </c>
      <c r="H419" s="22">
        <v>6</v>
      </c>
      <c r="I419" s="22">
        <v>0.4</v>
      </c>
      <c r="J419" s="22">
        <v>0</v>
      </c>
      <c r="K419" s="22">
        <v>0</v>
      </c>
      <c r="L419" s="22">
        <v>217</v>
      </c>
      <c r="M419" s="22">
        <v>14.5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3</v>
      </c>
      <c r="W419" s="22">
        <v>0.2</v>
      </c>
      <c r="X419" s="22">
        <v>1320</v>
      </c>
      <c r="Y419" s="22">
        <v>100</v>
      </c>
      <c r="Z419" s="22">
        <v>149</v>
      </c>
      <c r="AA419" s="22">
        <v>10</v>
      </c>
      <c r="AB419" s="22">
        <v>9</v>
      </c>
      <c r="AC419" s="22">
        <v>0.6</v>
      </c>
      <c r="AD419" s="22">
        <v>83</v>
      </c>
      <c r="AE419" s="22">
        <v>5.5</v>
      </c>
      <c r="AF419" s="22">
        <v>235</v>
      </c>
      <c r="AG419" s="22">
        <v>15.7</v>
      </c>
      <c r="AH419" s="22">
        <v>1297</v>
      </c>
      <c r="AI419" s="22">
        <v>87</v>
      </c>
      <c r="AJ419" s="22">
        <v>53</v>
      </c>
      <c r="AK419" s="22">
        <v>3.5</v>
      </c>
      <c r="AL419" s="22">
        <v>6</v>
      </c>
      <c r="AM419" s="22">
        <v>2</v>
      </c>
      <c r="AN419" s="22">
        <v>2</v>
      </c>
      <c r="AO419" s="22">
        <v>0</v>
      </c>
      <c r="AP419" s="22">
        <v>0</v>
      </c>
      <c r="AQ419" s="22">
        <v>20</v>
      </c>
    </row>
    <row r="420" spans="1:47" ht="54" x14ac:dyDescent="0.35">
      <c r="A420" s="78"/>
      <c r="B420" s="6">
        <v>345</v>
      </c>
      <c r="C420" s="3" t="s">
        <v>466</v>
      </c>
      <c r="D420" s="22">
        <v>525</v>
      </c>
      <c r="E420" s="22">
        <v>213</v>
      </c>
      <c r="F420" s="22">
        <v>243</v>
      </c>
      <c r="G420" s="22">
        <v>69</v>
      </c>
      <c r="H420" s="22">
        <v>11</v>
      </c>
      <c r="I420" s="22">
        <v>2</v>
      </c>
      <c r="J420" s="22">
        <v>0</v>
      </c>
      <c r="K420" s="22">
        <v>0</v>
      </c>
      <c r="L420" s="22">
        <v>13</v>
      </c>
      <c r="M420" s="22">
        <v>2.4700000000000002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1</v>
      </c>
      <c r="U420" s="22">
        <v>0.19</v>
      </c>
      <c r="V420" s="22">
        <v>0</v>
      </c>
      <c r="W420" s="22">
        <v>0</v>
      </c>
      <c r="X420" s="22">
        <v>42</v>
      </c>
      <c r="Y420" s="22">
        <v>8</v>
      </c>
      <c r="Z420" s="22">
        <v>15</v>
      </c>
      <c r="AA420" s="22">
        <v>3</v>
      </c>
      <c r="AB420" s="22">
        <v>7</v>
      </c>
      <c r="AC420" s="22">
        <v>1.3</v>
      </c>
      <c r="AD420" s="22">
        <v>45</v>
      </c>
      <c r="AE420" s="22">
        <v>8.6</v>
      </c>
      <c r="AF420" s="22">
        <v>365</v>
      </c>
      <c r="AG420" s="22">
        <v>69.400000000000006</v>
      </c>
      <c r="AH420" s="22">
        <v>486</v>
      </c>
      <c r="AI420" s="22">
        <v>92</v>
      </c>
      <c r="AJ420" s="22">
        <v>455</v>
      </c>
      <c r="AK420" s="22">
        <v>86</v>
      </c>
      <c r="AL420" s="22">
        <v>4</v>
      </c>
      <c r="AM420" s="22">
        <v>0</v>
      </c>
      <c r="AN420" s="22">
        <v>0</v>
      </c>
      <c r="AO420" s="22">
        <v>0</v>
      </c>
      <c r="AP420" s="22">
        <v>0</v>
      </c>
      <c r="AQ420" s="22">
        <v>10</v>
      </c>
    </row>
    <row r="421" spans="1:47" ht="54" x14ac:dyDescent="0.35">
      <c r="A421" s="78"/>
      <c r="B421" s="6">
        <v>346</v>
      </c>
      <c r="C421" s="3" t="s">
        <v>467</v>
      </c>
      <c r="D421" s="22">
        <v>981</v>
      </c>
      <c r="E421" s="22">
        <v>415</v>
      </c>
      <c r="F421" s="22">
        <v>478</v>
      </c>
      <c r="G421" s="22">
        <v>88</v>
      </c>
      <c r="H421" s="22">
        <v>10</v>
      </c>
      <c r="I421" s="22">
        <v>1</v>
      </c>
      <c r="J421" s="22">
        <v>1</v>
      </c>
      <c r="K421" s="22" t="s">
        <v>351</v>
      </c>
      <c r="L421" s="22">
        <v>104</v>
      </c>
      <c r="M421" s="22">
        <v>10</v>
      </c>
      <c r="N421" s="22">
        <v>1</v>
      </c>
      <c r="O421" s="22">
        <v>0.1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25</v>
      </c>
      <c r="Y421" s="22">
        <v>2.5</v>
      </c>
      <c r="Z421" s="22">
        <v>17</v>
      </c>
      <c r="AA421" s="22">
        <v>1.7</v>
      </c>
      <c r="AB421" s="22">
        <v>15</v>
      </c>
      <c r="AC421" s="22">
        <v>1.5</v>
      </c>
      <c r="AD421" s="22">
        <v>320</v>
      </c>
      <c r="AE421" s="22">
        <v>32</v>
      </c>
      <c r="AF421" s="22">
        <v>615</v>
      </c>
      <c r="AG421" s="22">
        <v>61</v>
      </c>
      <c r="AH421" s="22">
        <v>980</v>
      </c>
      <c r="AI421" s="22">
        <v>98</v>
      </c>
      <c r="AJ421" s="22">
        <v>737</v>
      </c>
      <c r="AK421" s="22">
        <v>75.2</v>
      </c>
      <c r="AL421" s="22">
        <v>12</v>
      </c>
      <c r="AM421" s="22">
        <v>2</v>
      </c>
      <c r="AN421" s="22">
        <v>3</v>
      </c>
      <c r="AO421" s="22">
        <v>0</v>
      </c>
      <c r="AP421" s="22">
        <v>0</v>
      </c>
      <c r="AQ421" s="22">
        <v>11</v>
      </c>
    </row>
    <row r="422" spans="1:47" ht="72" x14ac:dyDescent="0.35">
      <c r="A422" s="78"/>
      <c r="B422" s="6">
        <v>347</v>
      </c>
      <c r="C422" s="3" t="s">
        <v>425</v>
      </c>
      <c r="D422" s="22">
        <v>890</v>
      </c>
      <c r="E422" s="22">
        <v>414</v>
      </c>
      <c r="F422" s="22">
        <v>412</v>
      </c>
      <c r="G422" s="22">
        <v>64</v>
      </c>
      <c r="H422" s="22">
        <v>4</v>
      </c>
      <c r="I422" s="22">
        <v>0.4</v>
      </c>
      <c r="J422" s="22">
        <v>2</v>
      </c>
      <c r="K422" s="22">
        <v>0.2</v>
      </c>
      <c r="L422" s="22">
        <v>27</v>
      </c>
      <c r="M422" s="22">
        <v>3</v>
      </c>
      <c r="N422" s="22">
        <v>1</v>
      </c>
      <c r="O422" s="22">
        <v>0.1</v>
      </c>
      <c r="P422" s="22">
        <v>0</v>
      </c>
      <c r="Q422" s="22">
        <v>0</v>
      </c>
      <c r="R422" s="22">
        <v>4</v>
      </c>
      <c r="S422" s="22">
        <v>0.4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20</v>
      </c>
      <c r="AA422" s="22">
        <v>2</v>
      </c>
      <c r="AB422" s="22">
        <v>0</v>
      </c>
      <c r="AC422" s="22">
        <v>0</v>
      </c>
      <c r="AD422" s="22">
        <v>30</v>
      </c>
      <c r="AE422" s="22">
        <v>3</v>
      </c>
      <c r="AF422" s="22">
        <v>215</v>
      </c>
      <c r="AG422" s="22">
        <v>24</v>
      </c>
      <c r="AH422" s="22">
        <v>862</v>
      </c>
      <c r="AI422" s="22">
        <v>97</v>
      </c>
      <c r="AJ422" s="22">
        <v>854</v>
      </c>
      <c r="AK422" s="22">
        <v>96</v>
      </c>
      <c r="AL422" s="22">
        <v>5</v>
      </c>
      <c r="AM422" s="22">
        <v>4.9000000000000004</v>
      </c>
      <c r="AN422" s="22">
        <v>8</v>
      </c>
      <c r="AO422" s="22">
        <v>0</v>
      </c>
      <c r="AP422" s="22">
        <v>0</v>
      </c>
      <c r="AQ422" s="22">
        <v>22</v>
      </c>
    </row>
    <row r="423" spans="1:47" ht="90" x14ac:dyDescent="0.35">
      <c r="A423" s="78"/>
      <c r="B423" s="6">
        <v>348</v>
      </c>
      <c r="C423" s="3" t="s">
        <v>468</v>
      </c>
      <c r="D423" s="22">
        <v>684</v>
      </c>
      <c r="E423" s="22">
        <v>319</v>
      </c>
      <c r="F423" s="22">
        <v>300</v>
      </c>
      <c r="G423" s="22">
        <v>65</v>
      </c>
      <c r="H423" s="22">
        <v>5</v>
      </c>
      <c r="I423" s="22">
        <v>0.72</v>
      </c>
      <c r="J423" s="22">
        <v>0</v>
      </c>
      <c r="K423" s="22">
        <v>0</v>
      </c>
      <c r="L423" s="22">
        <v>160</v>
      </c>
      <c r="M423" s="22">
        <v>23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3</v>
      </c>
      <c r="W423" s="22">
        <v>0.4</v>
      </c>
      <c r="X423" s="22">
        <v>34</v>
      </c>
      <c r="Y423" s="22">
        <v>4.9000000000000004</v>
      </c>
      <c r="Z423" s="22">
        <v>60</v>
      </c>
      <c r="AA423" s="22">
        <v>8.77</v>
      </c>
      <c r="AB423" s="22">
        <v>1</v>
      </c>
      <c r="AC423" s="22">
        <v>1E-3</v>
      </c>
      <c r="AD423" s="22">
        <v>253</v>
      </c>
      <c r="AE423" s="22">
        <v>36.9</v>
      </c>
      <c r="AF423" s="22">
        <v>324</v>
      </c>
      <c r="AG423" s="22">
        <v>47.3</v>
      </c>
      <c r="AH423" s="22">
        <v>386</v>
      </c>
      <c r="AI423" s="22">
        <v>56.4</v>
      </c>
      <c r="AJ423" s="22">
        <v>596</v>
      </c>
      <c r="AK423" s="22">
        <v>87</v>
      </c>
      <c r="AL423" s="22">
        <v>23</v>
      </c>
      <c r="AM423" s="22">
        <v>3</v>
      </c>
      <c r="AN423" s="22">
        <v>1</v>
      </c>
      <c r="AO423" s="22">
        <v>0</v>
      </c>
      <c r="AP423" s="22">
        <v>0</v>
      </c>
      <c r="AQ423" s="22">
        <v>8</v>
      </c>
    </row>
    <row r="424" spans="1:47" ht="72" x14ac:dyDescent="0.35">
      <c r="A424" s="78"/>
      <c r="B424" s="6">
        <v>349</v>
      </c>
      <c r="C424" s="3" t="s">
        <v>469</v>
      </c>
      <c r="D424" s="22">
        <v>772</v>
      </c>
      <c r="E424" s="22">
        <v>376</v>
      </c>
      <c r="F424" s="22">
        <v>342</v>
      </c>
      <c r="G424" s="22">
        <v>54</v>
      </c>
      <c r="H424" s="22">
        <v>0</v>
      </c>
      <c r="I424" s="22">
        <v>0</v>
      </c>
      <c r="J424" s="22">
        <v>0</v>
      </c>
      <c r="K424" s="22">
        <v>0</v>
      </c>
      <c r="L424" s="22">
        <v>48</v>
      </c>
      <c r="M424" s="22">
        <v>6</v>
      </c>
      <c r="N424" s="22">
        <v>1</v>
      </c>
      <c r="O424" s="22">
        <v>0.12</v>
      </c>
      <c r="P424" s="22">
        <v>0</v>
      </c>
      <c r="Q424" s="22">
        <v>0</v>
      </c>
      <c r="R424" s="22">
        <v>0</v>
      </c>
      <c r="S424" s="22">
        <v>0</v>
      </c>
      <c r="T424" s="22">
        <v>2</v>
      </c>
      <c r="U424" s="22">
        <v>0.25</v>
      </c>
      <c r="V424" s="22">
        <v>0</v>
      </c>
      <c r="W424" s="22">
        <v>0</v>
      </c>
      <c r="X424" s="22">
        <v>5</v>
      </c>
      <c r="Y424" s="22">
        <v>0.6</v>
      </c>
      <c r="Z424" s="22">
        <v>60</v>
      </c>
      <c r="AA424" s="22">
        <v>8</v>
      </c>
      <c r="AB424" s="22">
        <v>5</v>
      </c>
      <c r="AC424" s="22">
        <v>0.6</v>
      </c>
      <c r="AD424" s="22">
        <v>397</v>
      </c>
      <c r="AE424" s="22">
        <v>51</v>
      </c>
      <c r="AF424" s="22">
        <v>357</v>
      </c>
      <c r="AG424" s="22">
        <v>46</v>
      </c>
      <c r="AH424" s="22">
        <v>312</v>
      </c>
      <c r="AI424" s="22">
        <v>40</v>
      </c>
      <c r="AJ424" s="22">
        <v>573</v>
      </c>
      <c r="AK424" s="22">
        <v>74</v>
      </c>
      <c r="AL424" s="22">
        <v>28</v>
      </c>
      <c r="AM424" s="22">
        <v>1</v>
      </c>
      <c r="AN424" s="22">
        <v>2</v>
      </c>
      <c r="AO424" s="22">
        <v>0</v>
      </c>
      <c r="AP424" s="22">
        <v>0</v>
      </c>
      <c r="AQ424" s="22">
        <v>4</v>
      </c>
      <c r="AR424" s="4"/>
      <c r="AS424" s="4"/>
      <c r="AT424" s="4"/>
      <c r="AU424" s="4"/>
    </row>
    <row r="425" spans="1:47" ht="72" x14ac:dyDescent="0.35">
      <c r="A425" s="78"/>
      <c r="B425" s="6">
        <v>350</v>
      </c>
      <c r="C425" s="3" t="s">
        <v>470</v>
      </c>
      <c r="D425" s="22">
        <v>1185</v>
      </c>
      <c r="E425" s="22">
        <v>525</v>
      </c>
      <c r="F425" s="22">
        <v>550</v>
      </c>
      <c r="G425" s="22">
        <v>110</v>
      </c>
      <c r="H425" s="70">
        <v>4</v>
      </c>
      <c r="I425" s="70">
        <v>0.3</v>
      </c>
      <c r="J425" s="70">
        <v>1</v>
      </c>
      <c r="K425" s="70">
        <v>0.08</v>
      </c>
      <c r="L425" s="70">
        <v>274</v>
      </c>
      <c r="M425" s="70">
        <v>23</v>
      </c>
      <c r="N425" s="70">
        <v>0</v>
      </c>
      <c r="O425" s="70">
        <v>0</v>
      </c>
      <c r="P425" s="70">
        <v>0</v>
      </c>
      <c r="Q425" s="70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1</v>
      </c>
      <c r="W425" s="22">
        <v>0.08</v>
      </c>
      <c r="X425" s="70">
        <v>0</v>
      </c>
      <c r="Y425" s="70">
        <v>0</v>
      </c>
      <c r="Z425" s="70">
        <v>30</v>
      </c>
      <c r="AA425" s="70">
        <v>2.5</v>
      </c>
      <c r="AB425" s="70">
        <v>1</v>
      </c>
      <c r="AC425" s="70">
        <v>0.08</v>
      </c>
      <c r="AD425" s="70">
        <v>230</v>
      </c>
      <c r="AE425" s="70">
        <v>19.399999999999999</v>
      </c>
      <c r="AF425" s="70">
        <v>597</v>
      </c>
      <c r="AG425" s="70">
        <v>50.3</v>
      </c>
      <c r="AH425" s="70">
        <v>975</v>
      </c>
      <c r="AI425" s="70">
        <v>82.1</v>
      </c>
      <c r="AJ425" s="70">
        <v>1012</v>
      </c>
      <c r="AK425" s="70">
        <v>85</v>
      </c>
      <c r="AL425" s="70">
        <v>8</v>
      </c>
      <c r="AM425" s="70">
        <v>2</v>
      </c>
      <c r="AN425" s="70">
        <v>2</v>
      </c>
      <c r="AO425" s="70">
        <v>0</v>
      </c>
      <c r="AP425" s="70">
        <v>0</v>
      </c>
      <c r="AQ425" s="70">
        <v>28</v>
      </c>
      <c r="AR425" s="4"/>
      <c r="AS425" s="4"/>
      <c r="AT425" s="4"/>
      <c r="AU425" s="4"/>
    </row>
    <row r="426" spans="1:47" ht="72" x14ac:dyDescent="0.35">
      <c r="A426" s="78"/>
      <c r="B426" s="6">
        <v>351</v>
      </c>
      <c r="C426" s="3" t="s">
        <v>471</v>
      </c>
      <c r="D426" s="22">
        <v>1623</v>
      </c>
      <c r="E426" s="22">
        <v>805</v>
      </c>
      <c r="F426" s="22">
        <v>705</v>
      </c>
      <c r="G426" s="22">
        <v>113</v>
      </c>
      <c r="H426" s="22">
        <v>18</v>
      </c>
      <c r="I426" s="22">
        <v>1.1000000000000001</v>
      </c>
      <c r="J426" s="22">
        <v>2</v>
      </c>
      <c r="K426" s="22">
        <v>0.1</v>
      </c>
      <c r="L426" s="22">
        <v>54</v>
      </c>
      <c r="M426" s="22">
        <v>3.3</v>
      </c>
      <c r="N426" s="22">
        <v>2</v>
      </c>
      <c r="O426" s="22">
        <v>0.1</v>
      </c>
      <c r="P426" s="22">
        <v>2</v>
      </c>
      <c r="Q426" s="22">
        <v>0.1</v>
      </c>
      <c r="R426" s="22">
        <v>2</v>
      </c>
      <c r="S426" s="22">
        <v>0.12</v>
      </c>
      <c r="T426" s="22">
        <v>1</v>
      </c>
      <c r="U426" s="22">
        <v>0.06</v>
      </c>
      <c r="V426" s="22">
        <v>0</v>
      </c>
      <c r="W426" s="22">
        <v>0</v>
      </c>
      <c r="X426" s="22">
        <v>0</v>
      </c>
      <c r="Y426" s="22">
        <v>0</v>
      </c>
      <c r="Z426" s="22">
        <v>60</v>
      </c>
      <c r="AA426" s="22">
        <v>3.7</v>
      </c>
      <c r="AB426" s="22">
        <v>0</v>
      </c>
      <c r="AC426" s="22">
        <v>0</v>
      </c>
      <c r="AD426" s="22">
        <v>276</v>
      </c>
      <c r="AE426" s="22">
        <v>16.8</v>
      </c>
      <c r="AF426" s="22">
        <v>1623</v>
      </c>
      <c r="AG426" s="22">
        <v>98.8</v>
      </c>
      <c r="AH426" s="22">
        <v>1623</v>
      </c>
      <c r="AI426" s="22">
        <v>98.8</v>
      </c>
      <c r="AJ426" s="22">
        <v>811</v>
      </c>
      <c r="AK426" s="22">
        <v>49.3</v>
      </c>
      <c r="AL426" s="22">
        <v>9</v>
      </c>
      <c r="AM426" s="22">
        <v>1</v>
      </c>
      <c r="AN426" s="22">
        <v>1</v>
      </c>
      <c r="AO426" s="22">
        <v>1</v>
      </c>
      <c r="AP426" s="22">
        <v>0</v>
      </c>
      <c r="AQ426" s="22">
        <v>32</v>
      </c>
      <c r="AR426" s="4"/>
      <c r="AS426" s="4"/>
      <c r="AT426" s="4"/>
      <c r="AU426" s="4"/>
    </row>
    <row r="427" spans="1:47" ht="54" x14ac:dyDescent="0.35">
      <c r="A427" s="78"/>
      <c r="B427" s="6">
        <v>352</v>
      </c>
      <c r="C427" s="3" t="s">
        <v>472</v>
      </c>
      <c r="D427" s="22">
        <v>1193</v>
      </c>
      <c r="E427" s="22">
        <v>558</v>
      </c>
      <c r="F427" s="22">
        <v>584</v>
      </c>
      <c r="G427" s="22">
        <v>51</v>
      </c>
      <c r="H427" s="22">
        <v>11</v>
      </c>
      <c r="I427" s="22">
        <v>0.9</v>
      </c>
      <c r="J427" s="22">
        <v>2</v>
      </c>
      <c r="K427" s="22">
        <v>1.7</v>
      </c>
      <c r="L427" s="22">
        <v>58</v>
      </c>
      <c r="M427" s="22">
        <v>0.05</v>
      </c>
      <c r="N427" s="22">
        <v>3</v>
      </c>
      <c r="O427" s="22">
        <v>0.25</v>
      </c>
      <c r="P427" s="22">
        <v>2</v>
      </c>
      <c r="Q427" s="22">
        <v>0.16</v>
      </c>
      <c r="R427" s="22">
        <v>0</v>
      </c>
      <c r="S427" s="22">
        <v>0</v>
      </c>
      <c r="T427" s="22">
        <v>1</v>
      </c>
      <c r="U427" s="22">
        <v>0.08</v>
      </c>
      <c r="V427" s="22">
        <v>1</v>
      </c>
      <c r="W427" s="22">
        <v>0.08</v>
      </c>
      <c r="X427" s="22">
        <v>20</v>
      </c>
      <c r="Y427" s="22">
        <v>0.01</v>
      </c>
      <c r="Z427" s="22">
        <v>20</v>
      </c>
      <c r="AA427" s="22">
        <v>0.01</v>
      </c>
      <c r="AB427" s="22">
        <v>0</v>
      </c>
      <c r="AC427" s="22">
        <v>0</v>
      </c>
      <c r="AD427" s="22">
        <v>0</v>
      </c>
      <c r="AE427" s="22">
        <v>0</v>
      </c>
      <c r="AF427" s="22">
        <v>75</v>
      </c>
      <c r="AG427" s="22">
        <v>0.06</v>
      </c>
      <c r="AH427" s="22">
        <v>986</v>
      </c>
      <c r="AI427" s="22">
        <v>82.6</v>
      </c>
      <c r="AJ427" s="22">
        <v>833</v>
      </c>
      <c r="AK427" s="22">
        <v>70</v>
      </c>
      <c r="AL427" s="22">
        <v>5</v>
      </c>
      <c r="AM427" s="22">
        <v>0</v>
      </c>
      <c r="AN427" s="22">
        <v>0</v>
      </c>
      <c r="AO427" s="22">
        <v>0</v>
      </c>
      <c r="AP427" s="22">
        <v>0</v>
      </c>
      <c r="AQ427" s="22">
        <v>22</v>
      </c>
      <c r="AR427" s="4"/>
      <c r="AS427" s="4"/>
      <c r="AT427" s="4"/>
      <c r="AU427" s="4"/>
    </row>
    <row r="428" spans="1:47" ht="90" x14ac:dyDescent="0.35">
      <c r="A428" s="78"/>
      <c r="B428" s="6">
        <v>353</v>
      </c>
      <c r="C428" s="3" t="s">
        <v>473</v>
      </c>
      <c r="D428" s="22">
        <v>1741</v>
      </c>
      <c r="E428" s="22">
        <v>778</v>
      </c>
      <c r="F428" s="22">
        <v>787</v>
      </c>
      <c r="G428" s="22">
        <v>176</v>
      </c>
      <c r="H428" s="22">
        <v>2</v>
      </c>
      <c r="I428" s="22">
        <v>0.1</v>
      </c>
      <c r="J428" s="22">
        <v>1</v>
      </c>
      <c r="K428" s="22">
        <v>0.05</v>
      </c>
      <c r="L428" s="22">
        <v>35</v>
      </c>
      <c r="M428" s="22">
        <v>2</v>
      </c>
      <c r="N428" s="22">
        <v>2</v>
      </c>
      <c r="O428" s="22">
        <v>0.11</v>
      </c>
      <c r="P428" s="22">
        <v>0</v>
      </c>
      <c r="Q428" s="22">
        <v>0</v>
      </c>
      <c r="R428" s="22">
        <v>0</v>
      </c>
      <c r="S428" s="22">
        <v>0</v>
      </c>
      <c r="T428" s="22">
        <v>2</v>
      </c>
      <c r="U428" s="22">
        <v>0</v>
      </c>
      <c r="V428" s="22">
        <v>0</v>
      </c>
      <c r="W428" s="22">
        <v>0</v>
      </c>
      <c r="X428" s="22">
        <v>519</v>
      </c>
      <c r="Y428" s="22">
        <v>30</v>
      </c>
      <c r="Z428" s="22">
        <v>515</v>
      </c>
      <c r="AA428" s="22">
        <v>30</v>
      </c>
      <c r="AB428" s="22">
        <v>57</v>
      </c>
      <c r="AC428" s="22">
        <v>3</v>
      </c>
      <c r="AD428" s="22">
        <v>97</v>
      </c>
      <c r="AE428" s="22">
        <v>6</v>
      </c>
      <c r="AF428" s="22">
        <v>904</v>
      </c>
      <c r="AG428" s="22">
        <v>52</v>
      </c>
      <c r="AH428" s="22">
        <v>1564</v>
      </c>
      <c r="AI428" s="22">
        <v>90</v>
      </c>
      <c r="AJ428" s="22">
        <v>1539</v>
      </c>
      <c r="AK428" s="22">
        <v>88</v>
      </c>
      <c r="AL428" s="22">
        <v>8</v>
      </c>
      <c r="AM428" s="22">
        <v>1</v>
      </c>
      <c r="AN428" s="22">
        <v>1</v>
      </c>
      <c r="AO428" s="22">
        <v>2</v>
      </c>
      <c r="AP428" s="22">
        <v>2</v>
      </c>
      <c r="AQ428" s="22">
        <v>19</v>
      </c>
      <c r="AR428" s="4"/>
      <c r="AS428" s="4"/>
      <c r="AT428" s="4"/>
      <c r="AU428" s="4"/>
    </row>
    <row r="429" spans="1:47" ht="72" x14ac:dyDescent="0.35">
      <c r="A429" s="78"/>
      <c r="B429" s="6">
        <v>354</v>
      </c>
      <c r="C429" s="3" t="s">
        <v>474</v>
      </c>
      <c r="D429" s="22">
        <v>1663</v>
      </c>
      <c r="E429" s="22">
        <v>827</v>
      </c>
      <c r="F429" s="22">
        <v>734</v>
      </c>
      <c r="G429" s="22">
        <v>102</v>
      </c>
      <c r="H429" s="22">
        <v>2</v>
      </c>
      <c r="I429" s="22">
        <v>0.12</v>
      </c>
      <c r="J429" s="22">
        <v>0</v>
      </c>
      <c r="K429" s="22">
        <v>0</v>
      </c>
      <c r="L429" s="22">
        <v>42</v>
      </c>
      <c r="M429" s="22">
        <v>2.5299999999999998</v>
      </c>
      <c r="N429" s="22">
        <v>1</v>
      </c>
      <c r="O429" s="22">
        <v>0.06</v>
      </c>
      <c r="P429" s="22">
        <v>3</v>
      </c>
      <c r="Q429" s="22">
        <v>0.18</v>
      </c>
      <c r="R429" s="22">
        <v>0</v>
      </c>
      <c r="S429" s="22">
        <v>0</v>
      </c>
      <c r="T429" s="22">
        <v>2</v>
      </c>
      <c r="U429" s="22">
        <v>0.11</v>
      </c>
      <c r="V429" s="22">
        <v>0</v>
      </c>
      <c r="W429" s="22">
        <v>0</v>
      </c>
      <c r="X429" s="22">
        <v>0</v>
      </c>
      <c r="Y429" s="22">
        <v>0</v>
      </c>
      <c r="Z429" s="22">
        <v>62</v>
      </c>
      <c r="AA429" s="22">
        <v>4</v>
      </c>
      <c r="AB429" s="22">
        <v>1</v>
      </c>
      <c r="AC429" s="22">
        <v>0.06</v>
      </c>
      <c r="AD429" s="22">
        <v>0</v>
      </c>
      <c r="AE429" s="22">
        <v>0</v>
      </c>
      <c r="AF429" s="22">
        <v>455</v>
      </c>
      <c r="AG429" s="22">
        <v>27.3</v>
      </c>
      <c r="AH429" s="22">
        <v>485</v>
      </c>
      <c r="AI429" s="22">
        <v>29</v>
      </c>
      <c r="AJ429" s="22">
        <v>1438</v>
      </c>
      <c r="AK429" s="22">
        <v>86</v>
      </c>
      <c r="AL429" s="22">
        <v>4</v>
      </c>
      <c r="AM429" s="22">
        <v>0</v>
      </c>
      <c r="AN429" s="22">
        <v>0</v>
      </c>
      <c r="AO429" s="22">
        <v>0</v>
      </c>
      <c r="AP429" s="22">
        <v>0</v>
      </c>
      <c r="AQ429" s="22">
        <v>16</v>
      </c>
      <c r="AR429" s="4"/>
      <c r="AS429" s="4"/>
      <c r="AT429" s="4"/>
      <c r="AU429" s="4"/>
    </row>
    <row r="430" spans="1:47" ht="72" x14ac:dyDescent="0.35">
      <c r="A430" s="78"/>
      <c r="B430" s="6">
        <v>355</v>
      </c>
      <c r="C430" s="3" t="s">
        <v>442</v>
      </c>
      <c r="D430" s="22">
        <v>866</v>
      </c>
      <c r="E430" s="22">
        <v>420</v>
      </c>
      <c r="F430" s="22">
        <v>393</v>
      </c>
      <c r="G430" s="22">
        <v>53</v>
      </c>
      <c r="H430" s="22">
        <v>9</v>
      </c>
      <c r="I430" s="22">
        <v>1</v>
      </c>
      <c r="J430" s="22">
        <v>3</v>
      </c>
      <c r="K430" s="22">
        <v>0.34</v>
      </c>
      <c r="L430" s="22">
        <v>47</v>
      </c>
      <c r="M430" s="22">
        <v>5.4</v>
      </c>
      <c r="N430" s="22">
        <v>1</v>
      </c>
      <c r="O430" s="22">
        <v>0.11</v>
      </c>
      <c r="P430" s="22">
        <v>1</v>
      </c>
      <c r="Q430" s="22">
        <v>0.11</v>
      </c>
      <c r="R430" s="22">
        <v>1</v>
      </c>
      <c r="S430" s="22">
        <v>0.11</v>
      </c>
      <c r="T430" s="22">
        <v>0</v>
      </c>
      <c r="U430" s="22">
        <v>0</v>
      </c>
      <c r="V430" s="22">
        <v>4</v>
      </c>
      <c r="W430" s="22">
        <v>0.46</v>
      </c>
      <c r="X430" s="22">
        <v>30</v>
      </c>
      <c r="Y430" s="22">
        <v>3.4</v>
      </c>
      <c r="Z430" s="22">
        <v>15</v>
      </c>
      <c r="AA430" s="22">
        <v>2</v>
      </c>
      <c r="AB430" s="22">
        <v>4</v>
      </c>
      <c r="AC430" s="22">
        <v>0.5</v>
      </c>
      <c r="AD430" s="22">
        <v>100</v>
      </c>
      <c r="AE430" s="22">
        <v>11.5</v>
      </c>
      <c r="AF430" s="22">
        <v>640</v>
      </c>
      <c r="AG430" s="22">
        <v>74</v>
      </c>
      <c r="AH430" s="22">
        <v>420</v>
      </c>
      <c r="AI430" s="22">
        <v>48</v>
      </c>
      <c r="AJ430" s="22">
        <v>606</v>
      </c>
      <c r="AK430" s="22">
        <v>70</v>
      </c>
      <c r="AL430" s="22">
        <v>3</v>
      </c>
      <c r="AM430" s="22">
        <v>0</v>
      </c>
      <c r="AN430" s="22">
        <v>0</v>
      </c>
      <c r="AO430" s="22">
        <v>0</v>
      </c>
      <c r="AP430" s="22">
        <v>1</v>
      </c>
      <c r="AQ430" s="22">
        <v>13</v>
      </c>
      <c r="AR430" s="4"/>
      <c r="AS430" s="4"/>
      <c r="AT430" s="4"/>
      <c r="AU430" s="4"/>
    </row>
    <row r="431" spans="1:47" ht="72" x14ac:dyDescent="0.35">
      <c r="A431" s="78"/>
      <c r="B431" s="6">
        <v>356</v>
      </c>
      <c r="C431" s="3" t="s">
        <v>475</v>
      </c>
      <c r="D431" s="22">
        <v>745</v>
      </c>
      <c r="E431" s="22">
        <v>336</v>
      </c>
      <c r="F431" s="22">
        <v>367</v>
      </c>
      <c r="G431" s="22">
        <v>42</v>
      </c>
      <c r="H431" s="22">
        <v>22</v>
      </c>
      <c r="I431" s="22">
        <v>3</v>
      </c>
      <c r="J431" s="22">
        <v>2</v>
      </c>
      <c r="K431" s="22">
        <v>0.3</v>
      </c>
      <c r="L431" s="22">
        <v>1</v>
      </c>
      <c r="M431" s="22">
        <v>0.1</v>
      </c>
      <c r="N431" s="22">
        <v>0</v>
      </c>
      <c r="O431" s="22">
        <v>0</v>
      </c>
      <c r="P431" s="22">
        <v>1</v>
      </c>
      <c r="Q431" s="22">
        <v>0.1</v>
      </c>
      <c r="R431" s="22">
        <v>1</v>
      </c>
      <c r="S431" s="22">
        <v>0.13</v>
      </c>
      <c r="T431" s="22">
        <v>0</v>
      </c>
      <c r="U431" s="22">
        <v>0</v>
      </c>
      <c r="V431" s="22">
        <v>5</v>
      </c>
      <c r="W431" s="22">
        <v>0.56999999999999995</v>
      </c>
      <c r="X431" s="22">
        <v>0</v>
      </c>
      <c r="Y431" s="22">
        <v>0</v>
      </c>
      <c r="Z431" s="22">
        <v>75</v>
      </c>
      <c r="AA431" s="22">
        <v>10.1</v>
      </c>
      <c r="AB431" s="22">
        <v>0</v>
      </c>
      <c r="AC431" s="22">
        <v>0</v>
      </c>
      <c r="AD431" s="22">
        <v>0</v>
      </c>
      <c r="AE431" s="22">
        <v>0</v>
      </c>
      <c r="AF431" s="22">
        <v>45</v>
      </c>
      <c r="AG431" s="22">
        <v>6</v>
      </c>
      <c r="AH431" s="22">
        <v>719</v>
      </c>
      <c r="AI431" s="22">
        <v>96.5</v>
      </c>
      <c r="AJ431" s="22">
        <v>48</v>
      </c>
      <c r="AK431" s="22">
        <v>6</v>
      </c>
      <c r="AL431" s="22">
        <v>4</v>
      </c>
      <c r="AM431" s="22">
        <v>1</v>
      </c>
      <c r="AN431" s="22">
        <v>2</v>
      </c>
      <c r="AO431" s="22">
        <v>0</v>
      </c>
      <c r="AP431" s="22">
        <v>0</v>
      </c>
      <c r="AQ431" s="22">
        <v>6</v>
      </c>
      <c r="AR431" s="4"/>
      <c r="AS431" s="4"/>
      <c r="AT431" s="4"/>
      <c r="AU431" s="4"/>
    </row>
    <row r="432" spans="1:47" ht="90" x14ac:dyDescent="0.35">
      <c r="A432" s="78"/>
      <c r="B432" s="6">
        <v>357</v>
      </c>
      <c r="C432" s="3" t="s">
        <v>476</v>
      </c>
      <c r="D432" s="22">
        <v>1978</v>
      </c>
      <c r="E432" s="22">
        <v>914</v>
      </c>
      <c r="F432" s="22">
        <v>912</v>
      </c>
      <c r="G432" s="22">
        <v>152</v>
      </c>
      <c r="H432" s="22">
        <v>11</v>
      </c>
      <c r="I432" s="22">
        <v>0.6</v>
      </c>
      <c r="J432" s="22">
        <v>1</v>
      </c>
      <c r="K432" s="22">
        <v>0.05</v>
      </c>
      <c r="L432" s="22">
        <v>59</v>
      </c>
      <c r="M432" s="22">
        <v>2.2999999999999998</v>
      </c>
      <c r="N432" s="22">
        <v>4</v>
      </c>
      <c r="O432" s="22">
        <v>0.2</v>
      </c>
      <c r="P432" s="22">
        <v>0</v>
      </c>
      <c r="Q432" s="22">
        <v>0</v>
      </c>
      <c r="R432" s="22">
        <v>0</v>
      </c>
      <c r="S432" s="22">
        <v>0</v>
      </c>
      <c r="T432" s="22">
        <v>4</v>
      </c>
      <c r="U432" s="22">
        <v>0.2</v>
      </c>
      <c r="V432" s="22">
        <v>0</v>
      </c>
      <c r="W432" s="22">
        <v>0</v>
      </c>
      <c r="X432" s="22">
        <v>0</v>
      </c>
      <c r="Y432" s="22">
        <v>0</v>
      </c>
      <c r="Z432" s="22">
        <v>30</v>
      </c>
      <c r="AA432" s="22">
        <v>1</v>
      </c>
      <c r="AB432" s="22">
        <v>0</v>
      </c>
      <c r="AC432" s="22">
        <v>0</v>
      </c>
      <c r="AD432" s="22">
        <v>62</v>
      </c>
      <c r="AE432" s="22">
        <v>3.1</v>
      </c>
      <c r="AF432" s="22">
        <v>700</v>
      </c>
      <c r="AG432" s="22">
        <v>35.4</v>
      </c>
      <c r="AH432" s="22">
        <v>1250</v>
      </c>
      <c r="AI432" s="22">
        <v>63.2</v>
      </c>
      <c r="AJ432" s="22">
        <v>1463</v>
      </c>
      <c r="AK432" s="22">
        <v>73.900000000000006</v>
      </c>
      <c r="AL432" s="22">
        <v>4</v>
      </c>
      <c r="AM432" s="22">
        <v>2.25</v>
      </c>
      <c r="AN432" s="22">
        <v>2</v>
      </c>
      <c r="AO432" s="22">
        <v>1.5</v>
      </c>
      <c r="AP432" s="22">
        <v>1</v>
      </c>
      <c r="AQ432" s="22">
        <v>29</v>
      </c>
      <c r="AR432" s="4"/>
      <c r="AS432" s="4"/>
      <c r="AT432" s="4"/>
      <c r="AU432" s="4"/>
    </row>
    <row r="433" spans="1:47" ht="54" x14ac:dyDescent="0.35">
      <c r="A433" s="78"/>
      <c r="B433" s="6">
        <v>358</v>
      </c>
      <c r="C433" s="3" t="s">
        <v>477</v>
      </c>
      <c r="D433" s="22">
        <v>1123</v>
      </c>
      <c r="E433" s="22">
        <v>501</v>
      </c>
      <c r="F433" s="22">
        <v>521</v>
      </c>
      <c r="G433" s="22">
        <v>101</v>
      </c>
      <c r="H433" s="22">
        <v>5</v>
      </c>
      <c r="I433" s="22">
        <v>0.4</v>
      </c>
      <c r="J433" s="22">
        <v>0</v>
      </c>
      <c r="K433" s="22">
        <v>0</v>
      </c>
      <c r="L433" s="22">
        <v>41</v>
      </c>
      <c r="M433" s="22">
        <v>3.6</v>
      </c>
      <c r="N433" s="22">
        <v>1</v>
      </c>
      <c r="O433" s="22">
        <v>0.89</v>
      </c>
      <c r="P433" s="22">
        <v>0</v>
      </c>
      <c r="Q433" s="22">
        <v>0</v>
      </c>
      <c r="R433" s="22">
        <v>2</v>
      </c>
      <c r="S433" s="22">
        <v>0.17</v>
      </c>
      <c r="T433" s="22">
        <v>0</v>
      </c>
      <c r="U433" s="22">
        <v>0</v>
      </c>
      <c r="V433" s="22">
        <v>0</v>
      </c>
      <c r="W433" s="22">
        <v>0</v>
      </c>
      <c r="X433" s="22">
        <v>752</v>
      </c>
      <c r="Y433" s="22">
        <v>66.8</v>
      </c>
      <c r="Z433" s="22">
        <v>20</v>
      </c>
      <c r="AA433" s="22">
        <v>1.7</v>
      </c>
      <c r="AB433" s="22">
        <v>0</v>
      </c>
      <c r="AC433" s="22">
        <v>0</v>
      </c>
      <c r="AD433" s="22">
        <v>70</v>
      </c>
      <c r="AE433" s="22">
        <v>6.2</v>
      </c>
      <c r="AF433" s="22">
        <v>1007</v>
      </c>
      <c r="AG433" s="22">
        <v>89.5</v>
      </c>
      <c r="AH433" s="22">
        <v>1069</v>
      </c>
      <c r="AI433" s="22">
        <v>95</v>
      </c>
      <c r="AJ433" s="22">
        <v>953</v>
      </c>
      <c r="AK433" s="22">
        <v>85</v>
      </c>
      <c r="AL433" s="22">
        <v>3</v>
      </c>
      <c r="AM433" s="22">
        <v>1</v>
      </c>
      <c r="AN433" s="22">
        <v>1</v>
      </c>
      <c r="AO433" s="22">
        <v>0</v>
      </c>
      <c r="AP433" s="22">
        <v>0</v>
      </c>
      <c r="AQ433" s="22">
        <v>18</v>
      </c>
      <c r="AR433" s="4"/>
      <c r="AS433" s="4"/>
      <c r="AT433" s="4"/>
      <c r="AU433" s="4"/>
    </row>
    <row r="434" spans="1:47" ht="72" x14ac:dyDescent="0.35">
      <c r="A434" s="78"/>
      <c r="B434" s="6">
        <v>359</v>
      </c>
      <c r="C434" s="3" t="s">
        <v>478</v>
      </c>
      <c r="D434" s="22">
        <v>1112</v>
      </c>
      <c r="E434" s="22">
        <v>451</v>
      </c>
      <c r="F434" s="22">
        <v>552</v>
      </c>
      <c r="G434" s="22">
        <v>109</v>
      </c>
      <c r="H434" s="22">
        <v>12</v>
      </c>
      <c r="I434" s="22">
        <v>13</v>
      </c>
      <c r="J434" s="22">
        <v>1</v>
      </c>
      <c r="K434" s="22">
        <v>0.1</v>
      </c>
      <c r="L434" s="22">
        <v>248</v>
      </c>
      <c r="M434" s="22">
        <v>22.3</v>
      </c>
      <c r="N434" s="22">
        <v>1</v>
      </c>
      <c r="O434" s="22">
        <v>0.1</v>
      </c>
      <c r="P434" s="22">
        <v>1</v>
      </c>
      <c r="Q434" s="22">
        <v>0.08</v>
      </c>
      <c r="R434" s="22">
        <v>0</v>
      </c>
      <c r="S434" s="22">
        <v>0</v>
      </c>
      <c r="T434" s="22">
        <v>2</v>
      </c>
      <c r="U434" s="22">
        <v>0.17</v>
      </c>
      <c r="V434" s="22">
        <v>0</v>
      </c>
      <c r="W434" s="22">
        <v>0</v>
      </c>
      <c r="X434" s="22">
        <v>10</v>
      </c>
      <c r="Y434" s="22">
        <v>1</v>
      </c>
      <c r="Z434" s="22">
        <v>53</v>
      </c>
      <c r="AA434" s="22">
        <v>4.7</v>
      </c>
      <c r="AB434" s="22">
        <v>0</v>
      </c>
      <c r="AC434" s="22">
        <v>0</v>
      </c>
      <c r="AD434" s="22">
        <v>54</v>
      </c>
      <c r="AE434" s="22">
        <v>5</v>
      </c>
      <c r="AF434" s="22">
        <v>365</v>
      </c>
      <c r="AG434" s="22">
        <v>33</v>
      </c>
      <c r="AH434" s="22">
        <v>801</v>
      </c>
      <c r="AI434" s="22">
        <v>72</v>
      </c>
      <c r="AJ434" s="22">
        <v>759</v>
      </c>
      <c r="AK434" s="22">
        <v>68</v>
      </c>
      <c r="AL434" s="22">
        <v>11</v>
      </c>
      <c r="AM434" s="22">
        <v>2</v>
      </c>
      <c r="AN434" s="22">
        <v>3</v>
      </c>
      <c r="AO434" s="22">
        <v>1</v>
      </c>
      <c r="AP434" s="22">
        <v>1</v>
      </c>
      <c r="AQ434" s="22">
        <v>34</v>
      </c>
      <c r="AR434" s="4"/>
      <c r="AS434" s="4"/>
      <c r="AT434" s="4"/>
      <c r="AU434" s="4"/>
    </row>
    <row r="435" spans="1:47" ht="72" x14ac:dyDescent="0.35">
      <c r="A435" s="78"/>
      <c r="B435" s="6">
        <v>360</v>
      </c>
      <c r="C435" s="3" t="s">
        <v>479</v>
      </c>
      <c r="D435" s="22">
        <v>763</v>
      </c>
      <c r="E435" s="22">
        <v>323</v>
      </c>
      <c r="F435" s="22">
        <v>389</v>
      </c>
      <c r="G435" s="22">
        <v>51</v>
      </c>
      <c r="H435" s="22">
        <v>6</v>
      </c>
      <c r="I435" s="22">
        <v>0.78</v>
      </c>
      <c r="J435" s="22">
        <v>0</v>
      </c>
      <c r="K435" s="22">
        <v>0</v>
      </c>
      <c r="L435" s="22">
        <v>10</v>
      </c>
      <c r="M435" s="22">
        <v>1.3</v>
      </c>
      <c r="N435" s="22">
        <v>0</v>
      </c>
      <c r="O435" s="22">
        <v>0</v>
      </c>
      <c r="P435" s="22">
        <v>0</v>
      </c>
      <c r="Q435" s="22">
        <v>0</v>
      </c>
      <c r="R435" s="22">
        <v>2</v>
      </c>
      <c r="S435" s="22">
        <v>0.26</v>
      </c>
      <c r="T435" s="22">
        <v>0</v>
      </c>
      <c r="U435" s="22">
        <v>0</v>
      </c>
      <c r="V435" s="22">
        <v>0</v>
      </c>
      <c r="W435" s="22">
        <v>0</v>
      </c>
      <c r="X435" s="22">
        <v>30</v>
      </c>
      <c r="Y435" s="22">
        <v>4</v>
      </c>
      <c r="Z435" s="22">
        <v>15</v>
      </c>
      <c r="AA435" s="22">
        <v>2</v>
      </c>
      <c r="AB435" s="22">
        <v>10</v>
      </c>
      <c r="AC435" s="22">
        <v>1.3</v>
      </c>
      <c r="AD435" s="22">
        <v>83</v>
      </c>
      <c r="AE435" s="22">
        <v>12</v>
      </c>
      <c r="AF435" s="22">
        <v>194</v>
      </c>
      <c r="AG435" s="22">
        <v>25</v>
      </c>
      <c r="AH435" s="22">
        <v>739</v>
      </c>
      <c r="AI435" s="22">
        <v>96</v>
      </c>
      <c r="AJ435" s="22">
        <v>642</v>
      </c>
      <c r="AK435" s="22">
        <v>84</v>
      </c>
      <c r="AL435" s="22">
        <v>8</v>
      </c>
      <c r="AM435" s="22">
        <v>2</v>
      </c>
      <c r="AN435" s="22">
        <v>0</v>
      </c>
      <c r="AO435" s="22">
        <v>0</v>
      </c>
      <c r="AP435" s="22">
        <v>0</v>
      </c>
      <c r="AQ435" s="22">
        <v>7</v>
      </c>
      <c r="AR435" s="4"/>
      <c r="AS435" s="4"/>
      <c r="AT435" s="4"/>
      <c r="AU435" s="4"/>
    </row>
    <row r="436" spans="1:47" ht="72" x14ac:dyDescent="0.35">
      <c r="A436" s="78"/>
      <c r="B436" s="6">
        <v>361</v>
      </c>
      <c r="C436" s="3" t="s">
        <v>480</v>
      </c>
      <c r="D436" s="22">
        <v>1751</v>
      </c>
      <c r="E436" s="22">
        <v>743</v>
      </c>
      <c r="F436" s="22">
        <v>889</v>
      </c>
      <c r="G436" s="22">
        <v>119</v>
      </c>
      <c r="H436" s="22">
        <v>5</v>
      </c>
      <c r="I436" s="22">
        <v>0.3</v>
      </c>
      <c r="J436" s="22">
        <v>4</v>
      </c>
      <c r="K436" s="22">
        <v>0.2</v>
      </c>
      <c r="L436" s="22">
        <v>264</v>
      </c>
      <c r="M436" s="22">
        <v>15</v>
      </c>
      <c r="N436" s="22">
        <v>4</v>
      </c>
      <c r="O436" s="22">
        <v>0.2</v>
      </c>
      <c r="P436" s="22">
        <v>1</v>
      </c>
      <c r="Q436" s="22">
        <v>0.05</v>
      </c>
      <c r="R436" s="22">
        <v>1</v>
      </c>
      <c r="S436" s="22">
        <v>0.05</v>
      </c>
      <c r="T436" s="22">
        <v>0</v>
      </c>
      <c r="U436" s="22">
        <v>0</v>
      </c>
      <c r="V436" s="22">
        <v>0</v>
      </c>
      <c r="W436" s="22">
        <v>0</v>
      </c>
      <c r="X436" s="22">
        <v>0</v>
      </c>
      <c r="Y436" s="22">
        <v>0</v>
      </c>
      <c r="Z436" s="22">
        <v>85</v>
      </c>
      <c r="AA436" s="22">
        <v>4.8</v>
      </c>
      <c r="AB436" s="22">
        <v>0</v>
      </c>
      <c r="AC436" s="22">
        <v>0</v>
      </c>
      <c r="AD436" s="22">
        <v>413</v>
      </c>
      <c r="AE436" s="22">
        <v>23.5</v>
      </c>
      <c r="AF436" s="22">
        <v>1171</v>
      </c>
      <c r="AG436" s="22">
        <v>67</v>
      </c>
      <c r="AH436" s="22">
        <v>1171</v>
      </c>
      <c r="AI436" s="22">
        <v>67</v>
      </c>
      <c r="AJ436" s="22">
        <v>1361</v>
      </c>
      <c r="AK436" s="22">
        <v>78</v>
      </c>
      <c r="AL436" s="22">
        <v>6</v>
      </c>
      <c r="AM436" s="22">
        <v>2.8</v>
      </c>
      <c r="AN436" s="22">
        <v>13</v>
      </c>
      <c r="AO436" s="22">
        <v>0</v>
      </c>
      <c r="AP436" s="22">
        <v>0</v>
      </c>
      <c r="AQ436" s="22">
        <v>5</v>
      </c>
      <c r="AR436" s="4"/>
      <c r="AS436" s="4"/>
      <c r="AT436" s="4"/>
      <c r="AU436" s="4"/>
    </row>
    <row r="437" spans="1:47" ht="54" x14ac:dyDescent="0.35">
      <c r="A437" s="78"/>
      <c r="B437" s="6">
        <v>362</v>
      </c>
      <c r="C437" s="3" t="s">
        <v>481</v>
      </c>
      <c r="D437" s="22">
        <v>2422</v>
      </c>
      <c r="E437" s="22">
        <v>1114</v>
      </c>
      <c r="F437" s="22">
        <v>1086</v>
      </c>
      <c r="G437" s="22">
        <v>222</v>
      </c>
      <c r="H437" s="22">
        <v>35</v>
      </c>
      <c r="I437" s="22">
        <v>1.44</v>
      </c>
      <c r="J437" s="22">
        <v>0</v>
      </c>
      <c r="K437" s="22">
        <v>0</v>
      </c>
      <c r="L437" s="22">
        <v>78</v>
      </c>
      <c r="M437" s="22">
        <v>3.2</v>
      </c>
      <c r="N437" s="22">
        <v>0</v>
      </c>
      <c r="O437" s="22">
        <v>0</v>
      </c>
      <c r="P437" s="22">
        <v>0</v>
      </c>
      <c r="Q437" s="22">
        <v>0</v>
      </c>
      <c r="R437" s="22">
        <v>1</v>
      </c>
      <c r="S437" s="22">
        <v>0.04</v>
      </c>
      <c r="T437" s="22">
        <v>4</v>
      </c>
      <c r="U437" s="22">
        <v>0.16</v>
      </c>
      <c r="V437" s="22">
        <v>1</v>
      </c>
      <c r="W437" s="22">
        <v>0</v>
      </c>
      <c r="X437" s="22">
        <v>42</v>
      </c>
      <c r="Y437" s="22">
        <v>1.7</v>
      </c>
      <c r="Z437" s="22">
        <v>35</v>
      </c>
      <c r="AA437" s="22">
        <v>1.4</v>
      </c>
      <c r="AB437" s="22">
        <v>12</v>
      </c>
      <c r="AC437" s="22">
        <v>0.4</v>
      </c>
      <c r="AD437" s="22">
        <v>625</v>
      </c>
      <c r="AE437" s="22">
        <v>25.8</v>
      </c>
      <c r="AF437" s="22">
        <v>1718</v>
      </c>
      <c r="AG437" s="22">
        <v>71</v>
      </c>
      <c r="AH437" s="22">
        <v>2422</v>
      </c>
      <c r="AI437" s="22">
        <v>100</v>
      </c>
      <c r="AJ437" s="22">
        <v>2422</v>
      </c>
      <c r="AK437" s="22">
        <v>100</v>
      </c>
      <c r="AL437" s="22">
        <v>15</v>
      </c>
      <c r="AM437" s="22">
        <v>6.21</v>
      </c>
      <c r="AN437" s="22">
        <v>10</v>
      </c>
      <c r="AO437" s="22">
        <v>0</v>
      </c>
      <c r="AP437" s="22">
        <v>0</v>
      </c>
      <c r="AQ437" s="22">
        <v>35</v>
      </c>
      <c r="AR437" s="4"/>
      <c r="AS437" s="4"/>
      <c r="AT437" s="4"/>
      <c r="AU437" s="4"/>
    </row>
    <row r="438" spans="1:47" ht="90" x14ac:dyDescent="0.35">
      <c r="A438" s="78"/>
      <c r="B438" s="6">
        <v>363</v>
      </c>
      <c r="C438" s="3" t="s">
        <v>482</v>
      </c>
      <c r="D438" s="22">
        <v>898</v>
      </c>
      <c r="E438" s="22">
        <v>387</v>
      </c>
      <c r="F438" s="22">
        <v>419</v>
      </c>
      <c r="G438" s="22">
        <v>92</v>
      </c>
      <c r="H438" s="22">
        <v>3</v>
      </c>
      <c r="I438" s="22">
        <v>0</v>
      </c>
      <c r="J438" s="22">
        <v>1</v>
      </c>
      <c r="K438" s="22">
        <v>0</v>
      </c>
      <c r="L438" s="22">
        <v>36</v>
      </c>
      <c r="M438" s="22">
        <v>4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1</v>
      </c>
      <c r="Y438" s="22">
        <v>0</v>
      </c>
      <c r="Z438" s="22">
        <v>20</v>
      </c>
      <c r="AA438" s="22">
        <v>2</v>
      </c>
      <c r="AB438" s="22">
        <v>0</v>
      </c>
      <c r="AC438" s="22">
        <v>0</v>
      </c>
      <c r="AD438" s="22">
        <v>0</v>
      </c>
      <c r="AE438" s="22">
        <v>0</v>
      </c>
      <c r="AF438" s="22">
        <v>680</v>
      </c>
      <c r="AG438" s="22">
        <v>76</v>
      </c>
      <c r="AH438" s="22">
        <v>276</v>
      </c>
      <c r="AI438" s="22">
        <v>31</v>
      </c>
      <c r="AJ438" s="22">
        <v>725</v>
      </c>
      <c r="AK438" s="22">
        <v>81</v>
      </c>
      <c r="AL438" s="22">
        <v>6</v>
      </c>
      <c r="AM438" s="22">
        <v>1</v>
      </c>
      <c r="AN438" s="22">
        <v>1</v>
      </c>
      <c r="AO438" s="22">
        <v>0</v>
      </c>
      <c r="AP438" s="22">
        <v>0</v>
      </c>
      <c r="AQ438" s="22">
        <v>19</v>
      </c>
      <c r="AR438" s="4"/>
      <c r="AS438" s="4"/>
      <c r="AT438" s="4"/>
      <c r="AU438" s="4"/>
    </row>
    <row r="439" spans="1:47" ht="54" x14ac:dyDescent="0.35">
      <c r="A439" s="78"/>
      <c r="B439" s="6">
        <v>364</v>
      </c>
      <c r="C439" s="3" t="s">
        <v>483</v>
      </c>
      <c r="D439" s="22">
        <v>335</v>
      </c>
      <c r="E439" s="22">
        <v>128</v>
      </c>
      <c r="F439" s="22">
        <v>192</v>
      </c>
      <c r="G439" s="22">
        <v>15</v>
      </c>
      <c r="H439" s="22">
        <v>26</v>
      </c>
      <c r="I439" s="22">
        <v>7.8</v>
      </c>
      <c r="J439" s="22">
        <v>3</v>
      </c>
      <c r="K439" s="22">
        <v>0.9</v>
      </c>
      <c r="L439" s="22">
        <v>20</v>
      </c>
      <c r="M439" s="22">
        <v>5.9</v>
      </c>
      <c r="N439" s="22">
        <v>0</v>
      </c>
      <c r="O439" s="22">
        <v>0</v>
      </c>
      <c r="P439" s="22">
        <v>3</v>
      </c>
      <c r="Q439" s="22">
        <v>0.9</v>
      </c>
      <c r="R439" s="22">
        <v>2</v>
      </c>
      <c r="S439" s="22">
        <v>0.56000000000000005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23</v>
      </c>
      <c r="AA439" s="22">
        <v>6.9</v>
      </c>
      <c r="AB439" s="22">
        <v>0</v>
      </c>
      <c r="AC439" s="22">
        <v>0</v>
      </c>
      <c r="AD439" s="22">
        <v>223</v>
      </c>
      <c r="AE439" s="22">
        <v>66.7</v>
      </c>
      <c r="AF439" s="22">
        <v>272</v>
      </c>
      <c r="AG439" s="22">
        <v>81.400000000000006</v>
      </c>
      <c r="AH439" s="22">
        <v>306</v>
      </c>
      <c r="AI439" s="22">
        <v>91</v>
      </c>
      <c r="AJ439" s="22">
        <v>278</v>
      </c>
      <c r="AK439" s="22">
        <v>82</v>
      </c>
      <c r="AL439" s="22">
        <v>3</v>
      </c>
      <c r="AM439" s="22">
        <v>1</v>
      </c>
      <c r="AN439" s="22">
        <v>2</v>
      </c>
      <c r="AO439" s="22">
        <v>0</v>
      </c>
      <c r="AP439" s="22">
        <v>0</v>
      </c>
      <c r="AQ439" s="22">
        <v>33</v>
      </c>
      <c r="AR439" s="4"/>
      <c r="AS439" s="4"/>
      <c r="AT439" s="4"/>
      <c r="AU439" s="4"/>
    </row>
    <row r="440" spans="1:47" ht="90" x14ac:dyDescent="0.35">
      <c r="A440" s="78"/>
      <c r="B440" s="6">
        <v>365</v>
      </c>
      <c r="C440" s="3" t="s">
        <v>484</v>
      </c>
      <c r="D440" s="22">
        <v>1901</v>
      </c>
      <c r="E440" s="22">
        <v>938</v>
      </c>
      <c r="F440" s="22">
        <v>829</v>
      </c>
      <c r="G440" s="22">
        <v>134</v>
      </c>
      <c r="H440" s="22">
        <v>3</v>
      </c>
      <c r="I440" s="22">
        <v>0.15</v>
      </c>
      <c r="J440" s="22">
        <v>0</v>
      </c>
      <c r="K440" s="22">
        <v>0</v>
      </c>
      <c r="L440" s="22">
        <v>36</v>
      </c>
      <c r="M440" s="22">
        <v>1.9</v>
      </c>
      <c r="N440" s="22">
        <v>1</v>
      </c>
      <c r="O440" s="22">
        <v>0.05</v>
      </c>
      <c r="P440" s="22">
        <v>0</v>
      </c>
      <c r="Q440" s="22">
        <v>0</v>
      </c>
      <c r="R440" s="22">
        <v>1</v>
      </c>
      <c r="S440" s="22">
        <v>0.05</v>
      </c>
      <c r="T440" s="22">
        <v>1</v>
      </c>
      <c r="U440" s="22">
        <v>0.05</v>
      </c>
      <c r="V440" s="22">
        <v>0</v>
      </c>
      <c r="W440" s="22">
        <v>0</v>
      </c>
      <c r="X440" s="22">
        <v>1</v>
      </c>
      <c r="Y440" s="22" t="s">
        <v>485</v>
      </c>
      <c r="Z440" s="22">
        <v>170</v>
      </c>
      <c r="AA440" s="22" t="s">
        <v>486</v>
      </c>
      <c r="AB440" s="22">
        <v>0</v>
      </c>
      <c r="AC440" s="22">
        <v>0</v>
      </c>
      <c r="AD440" s="22">
        <v>0</v>
      </c>
      <c r="AE440" s="22">
        <v>0</v>
      </c>
      <c r="AF440" s="22">
        <v>798</v>
      </c>
      <c r="AG440" s="22">
        <v>42</v>
      </c>
      <c r="AH440" s="22">
        <v>898</v>
      </c>
      <c r="AI440" s="22">
        <v>47</v>
      </c>
      <c r="AJ440" s="22">
        <v>367</v>
      </c>
      <c r="AK440" s="22">
        <v>20</v>
      </c>
      <c r="AL440" s="22">
        <v>10</v>
      </c>
      <c r="AM440" s="22">
        <v>3</v>
      </c>
      <c r="AN440" s="22">
        <v>3</v>
      </c>
      <c r="AO440" s="22">
        <v>0</v>
      </c>
      <c r="AP440" s="22">
        <v>0</v>
      </c>
      <c r="AQ440" s="22">
        <v>31</v>
      </c>
      <c r="AR440" s="4"/>
      <c r="AS440" s="4"/>
      <c r="AT440" s="4"/>
      <c r="AU440" s="4"/>
    </row>
    <row r="441" spans="1:47" ht="72" x14ac:dyDescent="0.35">
      <c r="A441" s="78"/>
      <c r="B441" s="6">
        <v>366</v>
      </c>
      <c r="C441" s="3" t="s">
        <v>487</v>
      </c>
      <c r="D441" s="22">
        <v>468</v>
      </c>
      <c r="E441" s="22">
        <v>226</v>
      </c>
      <c r="F441" s="22">
        <v>221</v>
      </c>
      <c r="G441" s="22">
        <v>21</v>
      </c>
      <c r="H441" s="22">
        <v>4</v>
      </c>
      <c r="I441" s="22">
        <v>0.8</v>
      </c>
      <c r="J441" s="22">
        <v>3</v>
      </c>
      <c r="K441" s="22">
        <v>0.6</v>
      </c>
      <c r="L441" s="22">
        <v>4</v>
      </c>
      <c r="M441" s="22">
        <v>0.8</v>
      </c>
      <c r="N441" s="22">
        <v>1</v>
      </c>
      <c r="O441" s="22">
        <v>0.21</v>
      </c>
      <c r="P441" s="22">
        <v>0</v>
      </c>
      <c r="Q441" s="22">
        <v>0</v>
      </c>
      <c r="R441" s="22">
        <v>1</v>
      </c>
      <c r="S441" s="22">
        <v>0.21</v>
      </c>
      <c r="T441" s="22">
        <v>0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16</v>
      </c>
      <c r="AA441" s="22">
        <v>3.4</v>
      </c>
      <c r="AB441" s="22">
        <v>0</v>
      </c>
      <c r="AC441" s="22">
        <v>0</v>
      </c>
      <c r="AD441" s="22">
        <v>37</v>
      </c>
      <c r="AE441" s="22">
        <v>7.9</v>
      </c>
      <c r="AF441" s="22">
        <v>235</v>
      </c>
      <c r="AG441" s="22">
        <v>50.2</v>
      </c>
      <c r="AH441" s="22">
        <v>226</v>
      </c>
      <c r="AI441" s="22">
        <v>48.3</v>
      </c>
      <c r="AJ441" s="22">
        <v>246</v>
      </c>
      <c r="AK441" s="22">
        <v>52.6</v>
      </c>
      <c r="AL441" s="22">
        <v>4</v>
      </c>
      <c r="AM441" s="22">
        <v>1.23</v>
      </c>
      <c r="AN441" s="22">
        <v>2</v>
      </c>
      <c r="AO441" s="22">
        <v>0.5</v>
      </c>
      <c r="AP441" s="22">
        <v>1</v>
      </c>
      <c r="AQ441" s="22">
        <v>10</v>
      </c>
      <c r="AR441" s="4"/>
      <c r="AS441" s="4"/>
      <c r="AT441" s="4"/>
      <c r="AU441" s="4"/>
    </row>
    <row r="442" spans="1:47" ht="90" x14ac:dyDescent="0.35">
      <c r="A442" s="78"/>
      <c r="B442" s="6">
        <v>367</v>
      </c>
      <c r="C442" s="3" t="s">
        <v>488</v>
      </c>
      <c r="D442" s="22">
        <v>656</v>
      </c>
      <c r="E442" s="22">
        <v>273</v>
      </c>
      <c r="F442" s="22">
        <v>340</v>
      </c>
      <c r="G442" s="22">
        <v>43</v>
      </c>
      <c r="H442" s="22">
        <v>5</v>
      </c>
      <c r="I442" s="22">
        <v>0.7</v>
      </c>
      <c r="J442" s="22">
        <v>0</v>
      </c>
      <c r="K442" s="22">
        <v>0</v>
      </c>
      <c r="L442" s="22">
        <v>18</v>
      </c>
      <c r="M442" s="22">
        <v>2.7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48</v>
      </c>
      <c r="Y442" s="22">
        <v>7.3</v>
      </c>
      <c r="Z442" s="22">
        <v>50</v>
      </c>
      <c r="AA442" s="22">
        <v>7.6</v>
      </c>
      <c r="AB442" s="22">
        <v>0</v>
      </c>
      <c r="AC442" s="22">
        <v>0</v>
      </c>
      <c r="AD442" s="22">
        <v>361</v>
      </c>
      <c r="AE442" s="22">
        <v>55.1</v>
      </c>
      <c r="AF442" s="22">
        <v>568</v>
      </c>
      <c r="AG442" s="22">
        <v>86.7</v>
      </c>
      <c r="AH442" s="22">
        <v>272</v>
      </c>
      <c r="AI442" s="22">
        <v>41.5</v>
      </c>
      <c r="AJ442" s="22">
        <v>484</v>
      </c>
      <c r="AK442" s="22">
        <v>74</v>
      </c>
      <c r="AL442" s="22">
        <v>8</v>
      </c>
      <c r="AM442" s="22">
        <v>0</v>
      </c>
      <c r="AN442" s="22">
        <v>0</v>
      </c>
      <c r="AO442" s="22">
        <v>0</v>
      </c>
      <c r="AP442" s="22">
        <v>0</v>
      </c>
      <c r="AQ442" s="22">
        <v>16</v>
      </c>
      <c r="AR442" s="4"/>
      <c r="AS442" s="4"/>
      <c r="AT442" s="4"/>
      <c r="AU442" s="4"/>
    </row>
    <row r="443" spans="1:47" ht="108" x14ac:dyDescent="0.35">
      <c r="A443" s="78"/>
      <c r="B443" s="6">
        <v>368</v>
      </c>
      <c r="C443" s="3" t="s">
        <v>489</v>
      </c>
      <c r="D443" s="22">
        <v>2585</v>
      </c>
      <c r="E443" s="22">
        <v>1327</v>
      </c>
      <c r="F443" s="22">
        <v>1086</v>
      </c>
      <c r="G443" s="22">
        <v>172</v>
      </c>
      <c r="H443" s="22">
        <v>6</v>
      </c>
      <c r="I443" s="22">
        <v>0.2</v>
      </c>
      <c r="J443" s="22">
        <v>4</v>
      </c>
      <c r="K443" s="22">
        <v>0.1</v>
      </c>
      <c r="L443" s="22">
        <v>440</v>
      </c>
      <c r="M443" s="22">
        <v>17</v>
      </c>
      <c r="N443" s="22">
        <v>1</v>
      </c>
      <c r="O443" s="22">
        <v>0</v>
      </c>
      <c r="P443" s="22">
        <v>1</v>
      </c>
      <c r="Q443" s="22">
        <v>0.04</v>
      </c>
      <c r="R443" s="22">
        <v>0</v>
      </c>
      <c r="S443" s="22">
        <v>0</v>
      </c>
      <c r="T443" s="22">
        <v>0</v>
      </c>
      <c r="U443" s="22">
        <v>0</v>
      </c>
      <c r="V443" s="22">
        <v>3</v>
      </c>
      <c r="W443" s="22">
        <v>0.11</v>
      </c>
      <c r="X443" s="22">
        <v>3</v>
      </c>
      <c r="Y443" s="22">
        <v>0</v>
      </c>
      <c r="Z443" s="22">
        <v>35</v>
      </c>
      <c r="AA443" s="22">
        <v>1</v>
      </c>
      <c r="AB443" s="22">
        <v>0</v>
      </c>
      <c r="AC443" s="22">
        <v>0</v>
      </c>
      <c r="AD443" s="22">
        <v>54</v>
      </c>
      <c r="AE443" s="22">
        <v>2</v>
      </c>
      <c r="AF443" s="22">
        <v>2379</v>
      </c>
      <c r="AG443" s="22">
        <v>92</v>
      </c>
      <c r="AH443" s="22">
        <v>1623</v>
      </c>
      <c r="AI443" s="22">
        <v>63</v>
      </c>
      <c r="AJ443" s="22">
        <v>2450</v>
      </c>
      <c r="AK443" s="22">
        <v>94</v>
      </c>
      <c r="AL443" s="22">
        <v>13</v>
      </c>
      <c r="AM443" s="22">
        <v>4</v>
      </c>
      <c r="AN443" s="22">
        <v>4</v>
      </c>
      <c r="AO443" s="22">
        <v>0</v>
      </c>
      <c r="AP443" s="22">
        <v>0</v>
      </c>
      <c r="AQ443" s="22">
        <v>30</v>
      </c>
      <c r="AR443" s="4"/>
      <c r="AS443" s="4"/>
      <c r="AT443" s="4"/>
      <c r="AU443" s="4"/>
    </row>
    <row r="444" spans="1:47" ht="72" x14ac:dyDescent="0.35">
      <c r="A444" s="78"/>
      <c r="B444" s="6">
        <v>369</v>
      </c>
      <c r="C444" s="3" t="s">
        <v>490</v>
      </c>
      <c r="D444" s="22">
        <v>1708</v>
      </c>
      <c r="E444" s="22">
        <v>982</v>
      </c>
      <c r="F444" s="22">
        <v>677</v>
      </c>
      <c r="G444" s="22">
        <v>49</v>
      </c>
      <c r="H444" s="22">
        <v>2</v>
      </c>
      <c r="I444" s="22">
        <v>0.1</v>
      </c>
      <c r="J444" s="22">
        <v>2</v>
      </c>
      <c r="K444" s="22">
        <v>0.1</v>
      </c>
      <c r="L444" s="22">
        <v>41</v>
      </c>
      <c r="M444" s="22">
        <v>2.2999999999999998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2</v>
      </c>
      <c r="U444" s="22">
        <v>0.11</v>
      </c>
      <c r="V444" s="22">
        <v>0</v>
      </c>
      <c r="W444" s="22">
        <v>0</v>
      </c>
      <c r="X444" s="22">
        <v>120</v>
      </c>
      <c r="Y444" s="22">
        <v>7</v>
      </c>
      <c r="Z444" s="22">
        <v>113</v>
      </c>
      <c r="AA444" s="22">
        <v>6.6</v>
      </c>
      <c r="AB444" s="22">
        <v>15</v>
      </c>
      <c r="AC444" s="22">
        <v>0.8</v>
      </c>
      <c r="AD444" s="22">
        <v>25</v>
      </c>
      <c r="AE444" s="22">
        <v>1.4</v>
      </c>
      <c r="AF444" s="22">
        <v>266</v>
      </c>
      <c r="AG444" s="22">
        <v>16</v>
      </c>
      <c r="AH444" s="22">
        <v>1586</v>
      </c>
      <c r="AI444" s="22">
        <v>93</v>
      </c>
      <c r="AJ444" s="22">
        <v>200</v>
      </c>
      <c r="AK444" s="22">
        <v>12</v>
      </c>
      <c r="AL444" s="22">
        <v>6</v>
      </c>
      <c r="AM444" s="22">
        <v>1</v>
      </c>
      <c r="AN444" s="22">
        <v>1</v>
      </c>
      <c r="AO444" s="22">
        <v>0</v>
      </c>
      <c r="AP444" s="22">
        <v>0</v>
      </c>
      <c r="AQ444" s="22">
        <v>27</v>
      </c>
      <c r="AR444" s="4"/>
      <c r="AS444" s="4"/>
      <c r="AT444" s="4"/>
      <c r="AU444" s="4"/>
    </row>
    <row r="445" spans="1:47" ht="72" x14ac:dyDescent="0.35">
      <c r="A445" s="78"/>
      <c r="B445" s="6">
        <v>370</v>
      </c>
      <c r="C445" s="3" t="s">
        <v>491</v>
      </c>
      <c r="D445" s="22">
        <v>1708</v>
      </c>
      <c r="E445" s="22">
        <v>984</v>
      </c>
      <c r="F445" s="22">
        <v>618</v>
      </c>
      <c r="G445" s="22">
        <v>106</v>
      </c>
      <c r="H445" s="22">
        <v>1</v>
      </c>
      <c r="I445" s="22">
        <v>0.05</v>
      </c>
      <c r="J445" s="22">
        <v>0</v>
      </c>
      <c r="K445" s="22">
        <v>0</v>
      </c>
      <c r="L445" s="22">
        <v>74</v>
      </c>
      <c r="M445" s="22">
        <v>4.3</v>
      </c>
      <c r="N445" s="22">
        <v>4</v>
      </c>
      <c r="O445" s="22" t="s">
        <v>492</v>
      </c>
      <c r="P445" s="22">
        <v>1</v>
      </c>
      <c r="Q445" s="22">
        <v>0.05</v>
      </c>
      <c r="R445" s="22">
        <v>4</v>
      </c>
      <c r="S445" s="22">
        <v>0.23</v>
      </c>
      <c r="T445" s="22">
        <v>0</v>
      </c>
      <c r="U445" s="22">
        <v>0</v>
      </c>
      <c r="V445" s="22">
        <v>19</v>
      </c>
      <c r="W445" s="22">
        <v>1.1100000000000001</v>
      </c>
      <c r="X445" s="22">
        <v>20</v>
      </c>
      <c r="Y445" s="22">
        <v>1.2</v>
      </c>
      <c r="Z445" s="22">
        <v>24</v>
      </c>
      <c r="AA445" s="22" t="s">
        <v>493</v>
      </c>
      <c r="AB445" s="22">
        <v>3</v>
      </c>
      <c r="AC445" s="22">
        <v>0.17</v>
      </c>
      <c r="AD445" s="22">
        <v>4</v>
      </c>
      <c r="AE445" s="22" t="s">
        <v>492</v>
      </c>
      <c r="AF445" s="22">
        <v>779</v>
      </c>
      <c r="AG445" s="22" t="s">
        <v>494</v>
      </c>
      <c r="AH445" s="22">
        <v>1646</v>
      </c>
      <c r="AI445" s="22">
        <v>96.3</v>
      </c>
      <c r="AJ445" s="22">
        <v>1647</v>
      </c>
      <c r="AK445" s="22">
        <v>96.4</v>
      </c>
      <c r="AL445" s="22">
        <v>4</v>
      </c>
      <c r="AM445" s="22">
        <v>1</v>
      </c>
      <c r="AN445" s="22">
        <v>0</v>
      </c>
      <c r="AO445" s="22">
        <v>1</v>
      </c>
      <c r="AP445" s="22">
        <v>1</v>
      </c>
      <c r="AQ445" s="22">
        <v>42</v>
      </c>
      <c r="AR445" s="4"/>
      <c r="AS445" s="4"/>
      <c r="AT445" s="4"/>
      <c r="AU445" s="4"/>
    </row>
    <row r="446" spans="1:47" ht="72" x14ac:dyDescent="0.35">
      <c r="A446" s="78"/>
      <c r="B446" s="6">
        <v>371</v>
      </c>
      <c r="C446" s="3" t="s">
        <v>495</v>
      </c>
      <c r="D446" s="22">
        <v>1654</v>
      </c>
      <c r="E446" s="22">
        <v>1022</v>
      </c>
      <c r="F446" s="22">
        <v>596</v>
      </c>
      <c r="G446" s="22">
        <v>36</v>
      </c>
      <c r="H446" s="22">
        <v>3</v>
      </c>
      <c r="I446" s="22">
        <v>0.2</v>
      </c>
      <c r="J446" s="22">
        <v>2</v>
      </c>
      <c r="K446" s="22">
        <v>0.1</v>
      </c>
      <c r="L446" s="22">
        <v>250</v>
      </c>
      <c r="M446" s="22">
        <v>15</v>
      </c>
      <c r="N446" s="22">
        <v>2</v>
      </c>
      <c r="O446" s="22">
        <v>0.1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34</v>
      </c>
      <c r="AA446" s="22">
        <v>2</v>
      </c>
      <c r="AB446" s="22">
        <v>0</v>
      </c>
      <c r="AC446" s="22">
        <v>0</v>
      </c>
      <c r="AD446" s="22">
        <v>30</v>
      </c>
      <c r="AE446" s="22">
        <v>1.8</v>
      </c>
      <c r="AF446" s="22">
        <v>1350</v>
      </c>
      <c r="AG446" s="22">
        <v>81</v>
      </c>
      <c r="AH446" s="22">
        <v>997</v>
      </c>
      <c r="AI446" s="22">
        <v>60</v>
      </c>
      <c r="AJ446" s="22">
        <v>1129</v>
      </c>
      <c r="AK446" s="22">
        <v>68</v>
      </c>
      <c r="AL446" s="22">
        <v>4</v>
      </c>
      <c r="AM446" s="22">
        <v>3.5</v>
      </c>
      <c r="AN446" s="22">
        <v>4</v>
      </c>
      <c r="AO446" s="22">
        <v>0</v>
      </c>
      <c r="AP446" s="22">
        <v>0</v>
      </c>
      <c r="AQ446" s="22">
        <v>1</v>
      </c>
      <c r="AR446" s="4"/>
      <c r="AS446" s="4"/>
      <c r="AT446" s="4"/>
      <c r="AU446" s="4"/>
    </row>
    <row r="447" spans="1:47" ht="72" x14ac:dyDescent="0.35">
      <c r="A447" s="78"/>
      <c r="B447" s="6">
        <v>372</v>
      </c>
      <c r="C447" s="3" t="s">
        <v>496</v>
      </c>
      <c r="D447" s="27">
        <v>792</v>
      </c>
      <c r="E447" s="27">
        <v>352</v>
      </c>
      <c r="F447" s="27">
        <v>399</v>
      </c>
      <c r="G447" s="27">
        <v>41</v>
      </c>
      <c r="H447" s="27">
        <v>2</v>
      </c>
      <c r="I447" s="27">
        <v>0.2</v>
      </c>
      <c r="J447" s="27">
        <v>1</v>
      </c>
      <c r="K447" s="27">
        <v>0.1</v>
      </c>
      <c r="L447" s="27">
        <v>41</v>
      </c>
      <c r="M447" s="27">
        <v>5</v>
      </c>
      <c r="N447" s="27">
        <v>1</v>
      </c>
      <c r="O447" s="27">
        <v>0.13</v>
      </c>
      <c r="P447" s="27">
        <v>0</v>
      </c>
      <c r="Q447" s="27">
        <v>0</v>
      </c>
      <c r="R447" s="27">
        <v>1</v>
      </c>
      <c r="S447" s="27">
        <v>0.12</v>
      </c>
      <c r="T447" s="27">
        <v>1</v>
      </c>
      <c r="U447" s="27">
        <v>0.12</v>
      </c>
      <c r="V447" s="27">
        <v>0</v>
      </c>
      <c r="W447" s="27">
        <v>0</v>
      </c>
      <c r="X447" s="27">
        <v>0</v>
      </c>
      <c r="Y447" s="27">
        <v>0</v>
      </c>
      <c r="Z447" s="27">
        <v>7</v>
      </c>
      <c r="AA447" s="27">
        <v>1</v>
      </c>
      <c r="AB447" s="27">
        <v>0</v>
      </c>
      <c r="AC447" s="27">
        <v>0</v>
      </c>
      <c r="AD447" s="27">
        <v>0</v>
      </c>
      <c r="AE447" s="27">
        <v>0</v>
      </c>
      <c r="AF447" s="27">
        <v>50</v>
      </c>
      <c r="AG447" s="27">
        <v>6.3</v>
      </c>
      <c r="AH447" s="27">
        <v>523</v>
      </c>
      <c r="AI447" s="27">
        <v>66</v>
      </c>
      <c r="AJ447" s="27">
        <v>456</v>
      </c>
      <c r="AK447" s="27">
        <v>58</v>
      </c>
      <c r="AL447" s="27">
        <v>6</v>
      </c>
      <c r="AM447" s="27">
        <v>0</v>
      </c>
      <c r="AN447" s="27">
        <v>0</v>
      </c>
      <c r="AO447" s="27">
        <v>0</v>
      </c>
      <c r="AP447" s="27">
        <v>0</v>
      </c>
      <c r="AQ447" s="27">
        <v>17</v>
      </c>
      <c r="AR447" s="4"/>
      <c r="AS447" s="4"/>
      <c r="AT447" s="4"/>
      <c r="AU447" s="4"/>
    </row>
    <row r="448" spans="1:47" ht="108" x14ac:dyDescent="0.35">
      <c r="A448" s="78"/>
      <c r="B448" s="6">
        <v>373</v>
      </c>
      <c r="C448" s="3" t="s">
        <v>497</v>
      </c>
      <c r="D448" s="22">
        <v>253</v>
      </c>
      <c r="E448" s="22">
        <v>0</v>
      </c>
      <c r="F448" s="22">
        <v>135</v>
      </c>
      <c r="G448" s="22">
        <v>118</v>
      </c>
      <c r="H448" s="22">
        <v>69</v>
      </c>
      <c r="I448" s="22">
        <v>27</v>
      </c>
      <c r="J448" s="22">
        <v>14</v>
      </c>
      <c r="K448" s="22">
        <v>6</v>
      </c>
      <c r="L448" s="22">
        <v>25</v>
      </c>
      <c r="M448" s="22">
        <v>10</v>
      </c>
      <c r="N448" s="22">
        <v>28</v>
      </c>
      <c r="O448" s="22">
        <v>11.1</v>
      </c>
      <c r="P448" s="22">
        <v>3</v>
      </c>
      <c r="Q448" s="22">
        <v>1.18</v>
      </c>
      <c r="R448" s="22">
        <v>0</v>
      </c>
      <c r="S448" s="22">
        <v>0</v>
      </c>
      <c r="T448" s="22">
        <v>1</v>
      </c>
      <c r="U448" s="22">
        <v>0.39</v>
      </c>
      <c r="V448" s="22">
        <v>1</v>
      </c>
      <c r="W448" s="22">
        <v>0.39</v>
      </c>
      <c r="X448" s="22">
        <v>13</v>
      </c>
      <c r="Y448" s="22">
        <v>5</v>
      </c>
      <c r="Z448" s="22">
        <v>21</v>
      </c>
      <c r="AA448" s="22">
        <v>8</v>
      </c>
      <c r="AB448" s="22">
        <v>3</v>
      </c>
      <c r="AC448" s="22">
        <v>1</v>
      </c>
      <c r="AD448" s="22">
        <v>7</v>
      </c>
      <c r="AE448" s="22">
        <v>3</v>
      </c>
      <c r="AF448" s="22">
        <v>98</v>
      </c>
      <c r="AG448" s="22">
        <v>39</v>
      </c>
      <c r="AH448" s="22">
        <v>38</v>
      </c>
      <c r="AI448" s="22">
        <v>15</v>
      </c>
      <c r="AJ448" s="22">
        <v>54</v>
      </c>
      <c r="AK448" s="22">
        <v>21</v>
      </c>
      <c r="AL448" s="22">
        <v>2</v>
      </c>
      <c r="AM448" s="22">
        <v>0</v>
      </c>
      <c r="AN448" s="22">
        <v>0</v>
      </c>
      <c r="AO448" s="22">
        <v>0</v>
      </c>
      <c r="AP448" s="22">
        <v>0</v>
      </c>
      <c r="AQ448" s="22">
        <v>3</v>
      </c>
      <c r="AR448" s="4"/>
      <c r="AS448" s="4"/>
      <c r="AT448" s="4"/>
      <c r="AU448" s="4"/>
    </row>
    <row r="449" spans="1:47" ht="108" x14ac:dyDescent="0.35">
      <c r="A449" s="78"/>
      <c r="B449" s="6">
        <v>374</v>
      </c>
      <c r="C449" s="3" t="s">
        <v>498</v>
      </c>
      <c r="D449" s="43">
        <v>1493</v>
      </c>
      <c r="E449" s="43">
        <v>601</v>
      </c>
      <c r="F449" s="43">
        <v>675</v>
      </c>
      <c r="G449" s="43">
        <v>217</v>
      </c>
      <c r="H449" s="43">
        <v>9</v>
      </c>
      <c r="I449" s="43">
        <v>0.6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2</v>
      </c>
      <c r="Y449" s="43">
        <v>0.1</v>
      </c>
      <c r="Z449" s="43">
        <v>16</v>
      </c>
      <c r="AA449" s="43">
        <v>1.1000000000000001</v>
      </c>
      <c r="AB449" s="43">
        <v>0</v>
      </c>
      <c r="AC449" s="43">
        <v>0</v>
      </c>
      <c r="AD449" s="43">
        <v>673</v>
      </c>
      <c r="AE449" s="43">
        <v>45.1</v>
      </c>
      <c r="AF449" s="43">
        <v>861</v>
      </c>
      <c r="AG449" s="43">
        <v>57.7</v>
      </c>
      <c r="AH449" s="43">
        <v>747</v>
      </c>
      <c r="AI449" s="43">
        <v>50</v>
      </c>
      <c r="AJ449" s="6">
        <v>982</v>
      </c>
      <c r="AK449" s="6">
        <v>65.8</v>
      </c>
      <c r="AL449" s="6">
        <v>53</v>
      </c>
      <c r="AM449" s="6">
        <v>0</v>
      </c>
      <c r="AN449" s="6">
        <v>0</v>
      </c>
      <c r="AO449" s="6">
        <v>0</v>
      </c>
      <c r="AP449" s="6">
        <v>0</v>
      </c>
      <c r="AQ449" s="6">
        <v>23</v>
      </c>
      <c r="AR449" s="4"/>
      <c r="AS449" s="4"/>
      <c r="AT449" s="4"/>
      <c r="AU449" s="4"/>
    </row>
    <row r="450" spans="1:47" ht="72" x14ac:dyDescent="0.35">
      <c r="A450" s="78"/>
      <c r="B450" s="10">
        <v>375</v>
      </c>
      <c r="C450" s="11" t="s">
        <v>499</v>
      </c>
      <c r="D450" s="6">
        <v>1160</v>
      </c>
      <c r="E450" s="6">
        <v>449</v>
      </c>
      <c r="F450" s="6">
        <v>534</v>
      </c>
      <c r="G450" s="6">
        <v>177</v>
      </c>
      <c r="H450" s="6">
        <v>2</v>
      </c>
      <c r="I450" s="6">
        <v>2E-3</v>
      </c>
      <c r="J450" s="6">
        <v>0</v>
      </c>
      <c r="K450" s="6">
        <v>0</v>
      </c>
      <c r="L450" s="6">
        <v>162</v>
      </c>
      <c r="M450" s="6">
        <v>14</v>
      </c>
      <c r="N450" s="6">
        <v>0</v>
      </c>
      <c r="O450" s="6">
        <v>0</v>
      </c>
      <c r="P450" s="6">
        <v>0</v>
      </c>
      <c r="Q450" s="6">
        <v>0</v>
      </c>
      <c r="R450" s="6">
        <v>1</v>
      </c>
      <c r="S450" s="6">
        <v>0</v>
      </c>
      <c r="T450" s="6">
        <v>0</v>
      </c>
      <c r="U450" s="6">
        <v>0</v>
      </c>
      <c r="V450" s="6">
        <v>2</v>
      </c>
      <c r="W450" s="6">
        <v>2E-3</v>
      </c>
      <c r="X450" s="6">
        <v>40</v>
      </c>
      <c r="Y450" s="6">
        <v>3</v>
      </c>
      <c r="Z450" s="6">
        <v>30</v>
      </c>
      <c r="AA450" s="6">
        <v>2</v>
      </c>
      <c r="AB450" s="6">
        <v>0</v>
      </c>
      <c r="AC450" s="6">
        <v>0</v>
      </c>
      <c r="AD450" s="6">
        <v>0</v>
      </c>
      <c r="AE450" s="6">
        <v>0</v>
      </c>
      <c r="AF450" s="6">
        <v>169</v>
      </c>
      <c r="AG450" s="6">
        <v>15</v>
      </c>
      <c r="AH450" s="6">
        <v>1074</v>
      </c>
      <c r="AI450" s="6">
        <v>93</v>
      </c>
      <c r="AJ450" s="6">
        <v>312</v>
      </c>
      <c r="AK450" s="6">
        <v>27</v>
      </c>
      <c r="AL450" s="6">
        <v>8</v>
      </c>
      <c r="AM450" s="6">
        <v>3</v>
      </c>
      <c r="AN450" s="6">
        <v>1</v>
      </c>
      <c r="AO450" s="6">
        <v>0</v>
      </c>
      <c r="AP450" s="6">
        <v>0</v>
      </c>
      <c r="AQ450" s="6">
        <v>19</v>
      </c>
      <c r="AR450" s="4"/>
      <c r="AS450" s="4"/>
      <c r="AT450" s="4"/>
      <c r="AU450" s="4"/>
    </row>
    <row r="451" spans="1:47" x14ac:dyDescent="0.35">
      <c r="A451" s="78"/>
      <c r="B451" s="88" t="s">
        <v>500</v>
      </c>
      <c r="C451" s="88"/>
      <c r="D451" s="49">
        <f>SUM(D406:D450)</f>
        <v>51837</v>
      </c>
      <c r="E451" s="49">
        <f t="shared" ref="E451:AQ451" si="47">SUM(E406:E450)</f>
        <v>23961</v>
      </c>
      <c r="F451" s="49">
        <f t="shared" si="47"/>
        <v>23586</v>
      </c>
      <c r="G451" s="49">
        <f t="shared" si="47"/>
        <v>4290</v>
      </c>
      <c r="H451" s="49">
        <f t="shared" si="47"/>
        <v>392</v>
      </c>
      <c r="I451" s="49">
        <f t="shared" si="47"/>
        <v>74.656999999999996</v>
      </c>
      <c r="J451" s="49">
        <f t="shared" si="47"/>
        <v>68</v>
      </c>
      <c r="K451" s="49">
        <f t="shared" si="47"/>
        <v>12.879999999999999</v>
      </c>
      <c r="L451" s="49">
        <f t="shared" si="47"/>
        <v>4003</v>
      </c>
      <c r="M451" s="49">
        <f t="shared" si="47"/>
        <v>324.09000000000009</v>
      </c>
      <c r="N451" s="49">
        <f t="shared" si="47"/>
        <v>91</v>
      </c>
      <c r="O451" s="49">
        <f t="shared" si="47"/>
        <v>16.829999999999998</v>
      </c>
      <c r="P451" s="49">
        <f t="shared" si="47"/>
        <v>25</v>
      </c>
      <c r="Q451" s="49">
        <f t="shared" si="47"/>
        <v>3.7299999999999995</v>
      </c>
      <c r="R451" s="49">
        <f t="shared" si="47"/>
        <v>36</v>
      </c>
      <c r="S451" s="49">
        <f t="shared" si="47"/>
        <v>3.6100000000000003</v>
      </c>
      <c r="T451" s="49">
        <f t="shared" si="47"/>
        <v>32</v>
      </c>
      <c r="U451" s="49">
        <f t="shared" si="47"/>
        <v>2.4300000000000002</v>
      </c>
      <c r="V451" s="49">
        <f t="shared" si="47"/>
        <v>49</v>
      </c>
      <c r="W451" s="49">
        <f t="shared" si="47"/>
        <v>4.0019999999999998</v>
      </c>
      <c r="X451" s="49">
        <f t="shared" si="47"/>
        <v>4137</v>
      </c>
      <c r="Y451" s="49">
        <f t="shared" si="47"/>
        <v>329.94</v>
      </c>
      <c r="Z451" s="49">
        <f t="shared" si="47"/>
        <v>2441</v>
      </c>
      <c r="AA451" s="49">
        <f t="shared" si="47"/>
        <v>193.28</v>
      </c>
      <c r="AB451" s="49">
        <f t="shared" si="47"/>
        <v>292</v>
      </c>
      <c r="AC451" s="49">
        <f t="shared" si="47"/>
        <v>34.241</v>
      </c>
      <c r="AD451" s="49">
        <f t="shared" si="47"/>
        <v>8087</v>
      </c>
      <c r="AE451" s="49">
        <f t="shared" si="47"/>
        <v>798.8</v>
      </c>
      <c r="AF451" s="49">
        <f t="shared" si="47"/>
        <v>25699</v>
      </c>
      <c r="AG451" s="49">
        <f t="shared" si="47"/>
        <v>2096.06</v>
      </c>
      <c r="AH451" s="49">
        <f t="shared" si="47"/>
        <v>37478</v>
      </c>
      <c r="AI451" s="49">
        <f t="shared" si="47"/>
        <v>3187</v>
      </c>
      <c r="AJ451" s="49">
        <f t="shared" si="47"/>
        <v>35183</v>
      </c>
      <c r="AK451" s="49">
        <f t="shared" si="47"/>
        <v>2897.8</v>
      </c>
      <c r="AL451" s="49">
        <f t="shared" si="47"/>
        <v>411</v>
      </c>
      <c r="AM451" s="49">
        <f t="shared" si="47"/>
        <v>73.889999999999986</v>
      </c>
      <c r="AN451" s="49">
        <f t="shared" si="47"/>
        <v>105</v>
      </c>
      <c r="AO451" s="49">
        <f t="shared" si="47"/>
        <v>11.5</v>
      </c>
      <c r="AP451" s="49">
        <f t="shared" si="47"/>
        <v>14</v>
      </c>
      <c r="AQ451" s="49">
        <f t="shared" si="47"/>
        <v>803</v>
      </c>
      <c r="AR451" s="4"/>
      <c r="AS451" s="4"/>
      <c r="AT451" s="4"/>
      <c r="AU451" s="4"/>
    </row>
    <row r="452" spans="1:47" ht="20.399999999999999" x14ac:dyDescent="0.35">
      <c r="A452" s="78"/>
      <c r="B452" s="87" t="s">
        <v>502</v>
      </c>
      <c r="C452" s="87"/>
      <c r="D452" s="85">
        <f>SUM(D19,D29,D38,D46,D57,D78,D97,D105,D121,D136,D145,D160,D170,D185,D195,D217,D229,D241,D249,D262,D283,D295,D303,D309,D320,D339,D349,D356,D366,D370,D383,D404,D451)</f>
        <v>238683</v>
      </c>
      <c r="E452" s="85">
        <f t="shared" ref="E452:AQ452" si="48">SUM(E19,E29,E38,E46,E57,E78,E97,E105,E121,E136,E145,E160,E170,E185,E195,E217,E229,E241,E249,E262,E283,E295,E303,E309,E320,E339,E349,E356,E366,E370,E383,E404,E451)</f>
        <v>105045</v>
      </c>
      <c r="F452" s="85">
        <f t="shared" si="48"/>
        <v>114913</v>
      </c>
      <c r="G452" s="86">
        <f t="shared" si="48"/>
        <v>17372.04</v>
      </c>
      <c r="H452" s="85">
        <f t="shared" si="48"/>
        <v>1752</v>
      </c>
      <c r="I452" s="85">
        <f t="shared" si="48"/>
        <v>223.79405128205127</v>
      </c>
      <c r="J452" s="85">
        <f t="shared" si="48"/>
        <v>522</v>
      </c>
      <c r="K452" s="85">
        <f t="shared" si="48"/>
        <v>50.124502024291502</v>
      </c>
      <c r="L452" s="85">
        <f t="shared" si="48"/>
        <v>6982</v>
      </c>
      <c r="M452" s="85">
        <f t="shared" si="48"/>
        <v>526.12905937921732</v>
      </c>
      <c r="N452" s="85">
        <f t="shared" si="48"/>
        <v>363</v>
      </c>
      <c r="O452" s="85">
        <f t="shared" si="48"/>
        <v>41.465596491228069</v>
      </c>
      <c r="P452" s="85">
        <f t="shared" si="48"/>
        <v>101</v>
      </c>
      <c r="Q452" s="85">
        <f t="shared" si="48"/>
        <v>11.687114849865637</v>
      </c>
      <c r="R452" s="85">
        <f t="shared" si="48"/>
        <v>263.60000000000002</v>
      </c>
      <c r="S452" s="85">
        <f t="shared" si="48"/>
        <v>33.74</v>
      </c>
      <c r="T452" s="85">
        <f t="shared" si="48"/>
        <v>101</v>
      </c>
      <c r="U452" s="85">
        <f t="shared" si="48"/>
        <v>9.4079999999999995</v>
      </c>
      <c r="V452" s="85">
        <f t="shared" si="48"/>
        <v>895</v>
      </c>
      <c r="W452" s="85">
        <f t="shared" si="48"/>
        <v>98.036433917739387</v>
      </c>
      <c r="X452" s="85">
        <f t="shared" si="48"/>
        <v>32410</v>
      </c>
      <c r="Y452" s="85">
        <f t="shared" si="48"/>
        <v>2726.7920137701376</v>
      </c>
      <c r="Z452" s="85">
        <f t="shared" si="48"/>
        <v>13246</v>
      </c>
      <c r="AA452" s="85">
        <f t="shared" si="48"/>
        <v>1670.0399514553267</v>
      </c>
      <c r="AB452" s="85">
        <f t="shared" si="48"/>
        <v>3809</v>
      </c>
      <c r="AC452" s="85">
        <f t="shared" si="48"/>
        <v>438.08227089053219</v>
      </c>
      <c r="AD452" s="85">
        <f t="shared" si="48"/>
        <v>55353.5</v>
      </c>
      <c r="AE452" s="86">
        <f t="shared" si="48"/>
        <v>6682.4964753772774</v>
      </c>
      <c r="AF452" s="85">
        <f t="shared" si="48"/>
        <v>136390</v>
      </c>
      <c r="AG452" s="85">
        <f t="shared" si="48"/>
        <v>12424.124403272415</v>
      </c>
      <c r="AH452" s="85">
        <f t="shared" si="48"/>
        <v>175326</v>
      </c>
      <c r="AI452" s="85">
        <f t="shared" si="48"/>
        <v>16547.793438826062</v>
      </c>
      <c r="AJ452" s="85">
        <f t="shared" si="48"/>
        <v>171526</v>
      </c>
      <c r="AK452" s="85">
        <f t="shared" si="48"/>
        <v>15448.601875014505</v>
      </c>
      <c r="AL452" s="85">
        <f t="shared" si="48"/>
        <v>6041.15</v>
      </c>
      <c r="AM452" s="85">
        <f t="shared" si="48"/>
        <v>244.42</v>
      </c>
      <c r="AN452" s="85">
        <f t="shared" si="48"/>
        <v>303.60000000000002</v>
      </c>
      <c r="AO452" s="85">
        <f t="shared" si="48"/>
        <v>270.3</v>
      </c>
      <c r="AP452" s="85">
        <f t="shared" si="48"/>
        <v>261.10000000000002</v>
      </c>
      <c r="AQ452" s="85">
        <f t="shared" si="48"/>
        <v>3028</v>
      </c>
      <c r="AR452" s="4"/>
      <c r="AS452" s="4"/>
      <c r="AT452" s="4"/>
      <c r="AU452" s="4"/>
    </row>
    <row r="453" spans="1:47" x14ac:dyDescent="0.3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4"/>
      <c r="AS453" s="4"/>
      <c r="AT453" s="4"/>
      <c r="AU453" s="4"/>
    </row>
    <row r="454" spans="1:47" x14ac:dyDescent="0.3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4"/>
      <c r="AS454" s="4"/>
      <c r="AT454" s="4"/>
      <c r="AU454" s="4"/>
    </row>
    <row r="455" spans="1:47" x14ac:dyDescent="0.3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4"/>
      <c r="AS455" s="4"/>
      <c r="AT455" s="4"/>
      <c r="AU455" s="4"/>
    </row>
    <row r="456" spans="1:47" x14ac:dyDescent="0.3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4"/>
      <c r="AS456" s="4"/>
      <c r="AT456" s="4"/>
      <c r="AU456" s="4"/>
    </row>
    <row r="457" spans="1:47" x14ac:dyDescent="0.3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4"/>
      <c r="AS457" s="4"/>
      <c r="AT457" s="4"/>
      <c r="AU457" s="4"/>
    </row>
    <row r="458" spans="1:47" x14ac:dyDescent="0.3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4"/>
      <c r="AS458" s="4"/>
      <c r="AT458" s="4"/>
      <c r="AU458" s="4"/>
    </row>
    <row r="459" spans="1:47" x14ac:dyDescent="0.3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4"/>
      <c r="AS459" s="4"/>
      <c r="AT459" s="4"/>
      <c r="AU459" s="4"/>
    </row>
    <row r="460" spans="1:47" x14ac:dyDescent="0.3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4"/>
      <c r="AS460" s="4"/>
      <c r="AT460" s="4"/>
      <c r="AU460" s="4"/>
    </row>
    <row r="461" spans="1:47" x14ac:dyDescent="0.3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4"/>
      <c r="AS461" s="4"/>
      <c r="AT461" s="4"/>
      <c r="AU461" s="4"/>
    </row>
    <row r="462" spans="1:47" x14ac:dyDescent="0.3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4"/>
      <c r="AS462" s="4"/>
      <c r="AT462" s="4"/>
      <c r="AU462" s="4"/>
    </row>
    <row r="463" spans="1:47" x14ac:dyDescent="0.3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4"/>
      <c r="AS463" s="4"/>
      <c r="AT463" s="4"/>
      <c r="AU463" s="4"/>
    </row>
    <row r="464" spans="1:47" x14ac:dyDescent="0.3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4"/>
      <c r="AS464" s="4"/>
      <c r="AT464" s="4"/>
      <c r="AU464" s="4"/>
    </row>
    <row r="465" spans="1:47" x14ac:dyDescent="0.3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4"/>
      <c r="AS465" s="4"/>
      <c r="AT465" s="4"/>
      <c r="AU465" s="4"/>
    </row>
    <row r="466" spans="1:47" x14ac:dyDescent="0.3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4"/>
      <c r="AS466" s="4"/>
      <c r="AT466" s="4"/>
      <c r="AU466" s="4"/>
    </row>
    <row r="467" spans="1:47" x14ac:dyDescent="0.3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4"/>
      <c r="AS467" s="4"/>
      <c r="AT467" s="4"/>
      <c r="AU467" s="4"/>
    </row>
    <row r="468" spans="1:47" x14ac:dyDescent="0.3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4"/>
      <c r="AS468" s="4"/>
      <c r="AT468" s="4"/>
      <c r="AU468" s="4"/>
    </row>
    <row r="469" spans="1:47" x14ac:dyDescent="0.3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4"/>
      <c r="AS469" s="4"/>
      <c r="AT469" s="4"/>
      <c r="AU469" s="4"/>
    </row>
    <row r="470" spans="1:47" x14ac:dyDescent="0.3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4"/>
      <c r="AS470" s="4"/>
      <c r="AT470" s="4"/>
      <c r="AU470" s="4"/>
    </row>
    <row r="471" spans="1:47" x14ac:dyDescent="0.3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4"/>
      <c r="AS471" s="4"/>
      <c r="AT471" s="4"/>
      <c r="AU471" s="4"/>
    </row>
    <row r="472" spans="1:47" x14ac:dyDescent="0.3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4"/>
      <c r="AS472" s="4"/>
      <c r="AT472" s="4"/>
      <c r="AU472" s="4"/>
    </row>
    <row r="473" spans="1:47" x14ac:dyDescent="0.3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4"/>
      <c r="AS473" s="4"/>
      <c r="AT473" s="4"/>
      <c r="AU473" s="4"/>
    </row>
    <row r="474" spans="1:47" x14ac:dyDescent="0.3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4"/>
      <c r="AS474" s="4"/>
      <c r="AT474" s="4"/>
      <c r="AU474" s="4"/>
    </row>
    <row r="475" spans="1:47" x14ac:dyDescent="0.3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4"/>
      <c r="AS475" s="4"/>
      <c r="AT475" s="4"/>
      <c r="AU475" s="4"/>
    </row>
    <row r="476" spans="1:47" x14ac:dyDescent="0.3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4"/>
      <c r="AS476" s="4"/>
      <c r="AT476" s="4"/>
      <c r="AU476" s="4"/>
    </row>
    <row r="477" spans="1:47" x14ac:dyDescent="0.3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4"/>
      <c r="AS477" s="4"/>
      <c r="AT477" s="4"/>
      <c r="AU477" s="4"/>
    </row>
    <row r="478" spans="1:47" x14ac:dyDescent="0.3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4"/>
      <c r="AS478" s="4"/>
      <c r="AT478" s="4"/>
      <c r="AU478" s="4"/>
    </row>
    <row r="479" spans="1:47" x14ac:dyDescent="0.3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4"/>
      <c r="AS479" s="4"/>
      <c r="AT479" s="4"/>
      <c r="AU479" s="4"/>
    </row>
    <row r="480" spans="1:47" x14ac:dyDescent="0.3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4"/>
      <c r="AS480" s="4"/>
      <c r="AT480" s="4"/>
      <c r="AU480" s="4"/>
    </row>
    <row r="481" spans="1:47" x14ac:dyDescent="0.3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4"/>
      <c r="AS481" s="4"/>
      <c r="AT481" s="4"/>
      <c r="AU481" s="4"/>
    </row>
    <row r="482" spans="1:47" x14ac:dyDescent="0.3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4"/>
      <c r="AS482" s="4"/>
      <c r="AT482" s="4"/>
      <c r="AU482" s="4"/>
    </row>
    <row r="483" spans="1:47" x14ac:dyDescent="0.3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4"/>
      <c r="AS483" s="4"/>
      <c r="AT483" s="4"/>
      <c r="AU483" s="4"/>
    </row>
    <row r="484" spans="1:47" x14ac:dyDescent="0.3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4"/>
      <c r="AS484" s="4"/>
      <c r="AT484" s="4"/>
      <c r="AU484" s="4"/>
    </row>
    <row r="485" spans="1:47" x14ac:dyDescent="0.3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4"/>
      <c r="AS485" s="4"/>
      <c r="AT485" s="4"/>
      <c r="AU485" s="4"/>
    </row>
    <row r="486" spans="1:47" x14ac:dyDescent="0.3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4"/>
      <c r="AS486" s="4"/>
      <c r="AT486" s="4"/>
      <c r="AU486" s="4"/>
    </row>
    <row r="487" spans="1:47" x14ac:dyDescent="0.3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4"/>
      <c r="AS487" s="4"/>
      <c r="AT487" s="4"/>
      <c r="AU487" s="4"/>
    </row>
    <row r="488" spans="1:47" x14ac:dyDescent="0.3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4"/>
      <c r="AS488" s="4"/>
      <c r="AT488" s="4"/>
      <c r="AU488" s="4"/>
    </row>
    <row r="489" spans="1:47" x14ac:dyDescent="0.3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4"/>
      <c r="AS489" s="4"/>
      <c r="AT489" s="4"/>
      <c r="AU489" s="4"/>
    </row>
    <row r="490" spans="1:47" x14ac:dyDescent="0.3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4"/>
      <c r="AS490" s="4"/>
      <c r="AT490" s="4"/>
      <c r="AU490" s="4"/>
    </row>
    <row r="491" spans="1:47" x14ac:dyDescent="0.3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4"/>
      <c r="AS491" s="4"/>
      <c r="AT491" s="4"/>
      <c r="AU491" s="4"/>
    </row>
    <row r="492" spans="1:47" x14ac:dyDescent="0.3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4"/>
      <c r="AS492" s="4"/>
      <c r="AT492" s="4"/>
      <c r="AU492" s="4"/>
    </row>
    <row r="493" spans="1:47" x14ac:dyDescent="0.3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4"/>
      <c r="AS493" s="4"/>
      <c r="AT493" s="4"/>
      <c r="AU493" s="4"/>
    </row>
    <row r="494" spans="1:47" x14ac:dyDescent="0.3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4"/>
      <c r="AS494" s="4"/>
      <c r="AT494" s="4"/>
      <c r="AU494" s="4"/>
    </row>
    <row r="495" spans="1:47" x14ac:dyDescent="0.3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4"/>
      <c r="AS495" s="4"/>
      <c r="AT495" s="4"/>
      <c r="AU495" s="4"/>
    </row>
    <row r="496" spans="1:47" x14ac:dyDescent="0.3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4"/>
      <c r="AS496" s="4"/>
      <c r="AT496" s="4"/>
      <c r="AU496" s="4"/>
    </row>
    <row r="497" spans="1:47" x14ac:dyDescent="0.3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4"/>
      <c r="AS497" s="4"/>
      <c r="AT497" s="4"/>
      <c r="AU497" s="4"/>
    </row>
    <row r="498" spans="1:47" x14ac:dyDescent="0.3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4"/>
      <c r="AS498" s="4"/>
      <c r="AT498" s="4"/>
      <c r="AU498" s="4"/>
    </row>
    <row r="499" spans="1:47" x14ac:dyDescent="0.3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4"/>
      <c r="AS499" s="4"/>
      <c r="AT499" s="4"/>
      <c r="AU499" s="4"/>
    </row>
    <row r="500" spans="1:47" x14ac:dyDescent="0.3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4"/>
      <c r="AS500" s="4"/>
      <c r="AT500" s="4"/>
      <c r="AU500" s="4"/>
    </row>
    <row r="501" spans="1:47" x14ac:dyDescent="0.3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4"/>
      <c r="AS501" s="4"/>
      <c r="AT501" s="4"/>
      <c r="AU501" s="4"/>
    </row>
    <row r="502" spans="1:47" x14ac:dyDescent="0.3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4"/>
      <c r="AS502" s="4"/>
      <c r="AT502" s="4"/>
      <c r="AU502" s="4"/>
    </row>
    <row r="503" spans="1:47" x14ac:dyDescent="0.3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4"/>
      <c r="AS503" s="4"/>
      <c r="AT503" s="4"/>
      <c r="AU503" s="4"/>
    </row>
    <row r="504" spans="1:47" x14ac:dyDescent="0.3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4"/>
      <c r="AS504" s="4"/>
      <c r="AT504" s="4"/>
      <c r="AU504" s="4"/>
    </row>
    <row r="505" spans="1:47" x14ac:dyDescent="0.3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4"/>
      <c r="AS505" s="4"/>
      <c r="AT505" s="4"/>
      <c r="AU505" s="4"/>
    </row>
    <row r="506" spans="1:47" x14ac:dyDescent="0.3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4"/>
      <c r="AS506" s="4"/>
      <c r="AT506" s="4"/>
      <c r="AU506" s="4"/>
    </row>
    <row r="507" spans="1:47" x14ac:dyDescent="0.3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4"/>
      <c r="AS507" s="4"/>
      <c r="AT507" s="4"/>
      <c r="AU507" s="4"/>
    </row>
    <row r="508" spans="1:47" x14ac:dyDescent="0.3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4"/>
      <c r="AS508" s="4"/>
      <c r="AT508" s="4"/>
      <c r="AU508" s="4"/>
    </row>
    <row r="509" spans="1:47" x14ac:dyDescent="0.3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4"/>
      <c r="AS509" s="4"/>
      <c r="AT509" s="4"/>
      <c r="AU509" s="4"/>
    </row>
    <row r="510" spans="1:47" x14ac:dyDescent="0.3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4"/>
      <c r="AS510" s="4"/>
      <c r="AT510" s="4"/>
      <c r="AU510" s="4"/>
    </row>
    <row r="511" spans="1:47" x14ac:dyDescent="0.3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4"/>
      <c r="AS511" s="4"/>
      <c r="AT511" s="4"/>
      <c r="AU511" s="4"/>
    </row>
    <row r="512" spans="1:47" x14ac:dyDescent="0.3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4"/>
      <c r="AS512" s="4"/>
      <c r="AT512" s="4"/>
      <c r="AU512" s="4"/>
    </row>
    <row r="513" spans="1:47" x14ac:dyDescent="0.3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4"/>
      <c r="AS513" s="4"/>
      <c r="AT513" s="4"/>
      <c r="AU513" s="4"/>
    </row>
    <row r="514" spans="1:47" x14ac:dyDescent="0.3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4"/>
      <c r="AS514" s="4"/>
      <c r="AT514" s="4"/>
      <c r="AU514" s="4"/>
    </row>
    <row r="515" spans="1:47" x14ac:dyDescent="0.3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4"/>
      <c r="AS515" s="4"/>
      <c r="AT515" s="4"/>
      <c r="AU515" s="4"/>
    </row>
    <row r="516" spans="1:47" x14ac:dyDescent="0.3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4"/>
      <c r="AS516" s="4"/>
      <c r="AT516" s="4"/>
      <c r="AU516" s="4"/>
    </row>
    <row r="517" spans="1:47" x14ac:dyDescent="0.3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4"/>
      <c r="AS517" s="4"/>
      <c r="AT517" s="4"/>
      <c r="AU517" s="4"/>
    </row>
    <row r="518" spans="1:47" x14ac:dyDescent="0.3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4"/>
      <c r="AS518" s="4"/>
      <c r="AT518" s="4"/>
      <c r="AU518" s="4"/>
    </row>
    <row r="519" spans="1:47" x14ac:dyDescent="0.3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4"/>
      <c r="AS519" s="4"/>
      <c r="AT519" s="4"/>
      <c r="AU519" s="4"/>
    </row>
    <row r="520" spans="1:47" x14ac:dyDescent="0.3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4"/>
      <c r="AS520" s="4"/>
      <c r="AT520" s="4"/>
      <c r="AU520" s="4"/>
    </row>
    <row r="521" spans="1:47" x14ac:dyDescent="0.3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4"/>
      <c r="AS521" s="4"/>
      <c r="AT521" s="4"/>
      <c r="AU521" s="4"/>
    </row>
    <row r="522" spans="1:47" x14ac:dyDescent="0.3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4"/>
      <c r="AS522" s="4"/>
      <c r="AT522" s="4"/>
      <c r="AU522" s="4"/>
    </row>
    <row r="523" spans="1:47" x14ac:dyDescent="0.3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4"/>
      <c r="AS523" s="4"/>
      <c r="AT523" s="4"/>
      <c r="AU523" s="4"/>
    </row>
    <row r="524" spans="1:47" x14ac:dyDescent="0.3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4"/>
      <c r="AS524" s="4"/>
      <c r="AT524" s="4"/>
      <c r="AU524" s="4"/>
    </row>
    <row r="525" spans="1:47" x14ac:dyDescent="0.3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4"/>
      <c r="AS525" s="4"/>
      <c r="AT525" s="4"/>
      <c r="AU525" s="4"/>
    </row>
    <row r="526" spans="1:47" x14ac:dyDescent="0.3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4"/>
      <c r="AS526" s="4"/>
      <c r="AT526" s="4"/>
      <c r="AU526" s="4"/>
    </row>
    <row r="527" spans="1:47" x14ac:dyDescent="0.3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4"/>
      <c r="AS527" s="4"/>
      <c r="AT527" s="4"/>
      <c r="AU527" s="4"/>
    </row>
    <row r="528" spans="1:47" x14ac:dyDescent="0.3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4"/>
      <c r="AS528" s="4"/>
      <c r="AT528" s="4"/>
      <c r="AU528" s="4"/>
    </row>
    <row r="529" spans="1:47" x14ac:dyDescent="0.3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4"/>
      <c r="AS529" s="4"/>
      <c r="AT529" s="4"/>
      <c r="AU529" s="4"/>
    </row>
    <row r="530" spans="1:47" x14ac:dyDescent="0.3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4"/>
      <c r="AS530" s="4"/>
      <c r="AT530" s="4"/>
      <c r="AU530" s="4"/>
    </row>
    <row r="531" spans="1:47" x14ac:dyDescent="0.3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4"/>
      <c r="AS531" s="4"/>
      <c r="AT531" s="4"/>
      <c r="AU531" s="4"/>
    </row>
    <row r="532" spans="1:47" x14ac:dyDescent="0.3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4"/>
      <c r="AS532" s="4"/>
      <c r="AT532" s="4"/>
      <c r="AU532" s="4"/>
    </row>
    <row r="533" spans="1:47" x14ac:dyDescent="0.3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4"/>
      <c r="AS533" s="4"/>
      <c r="AT533" s="4"/>
      <c r="AU533" s="4"/>
    </row>
    <row r="534" spans="1:47" x14ac:dyDescent="0.3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4"/>
      <c r="AS534" s="4"/>
      <c r="AT534" s="4"/>
      <c r="AU534" s="4"/>
    </row>
    <row r="535" spans="1:47" x14ac:dyDescent="0.3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4"/>
      <c r="AS535" s="4"/>
      <c r="AT535" s="4"/>
      <c r="AU535" s="4"/>
    </row>
    <row r="536" spans="1:47" x14ac:dyDescent="0.3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4"/>
      <c r="AS536" s="4"/>
      <c r="AT536" s="4"/>
      <c r="AU536" s="4"/>
    </row>
  </sheetData>
  <mergeCells count="94">
    <mergeCell ref="B383:C383"/>
    <mergeCell ref="B404:C404"/>
    <mergeCell ref="B11:AQ11"/>
    <mergeCell ref="B405:AQ405"/>
    <mergeCell ref="B384:AQ384"/>
    <mergeCell ref="B371:AQ371"/>
    <mergeCell ref="B367:AQ367"/>
    <mergeCell ref="B357:AQ357"/>
    <mergeCell ref="B350:AQ350"/>
    <mergeCell ref="B340:AQ340"/>
    <mergeCell ref="B321:AQ321"/>
    <mergeCell ref="B310:AQ310"/>
    <mergeCell ref="B304:AQ304"/>
    <mergeCell ref="B366:C366"/>
    <mergeCell ref="B370:C370"/>
    <mergeCell ref="B263:AQ263"/>
    <mergeCell ref="B356:C356"/>
    <mergeCell ref="B309:C309"/>
    <mergeCell ref="B320:C320"/>
    <mergeCell ref="B283:C283"/>
    <mergeCell ref="B295:C295"/>
    <mergeCell ref="B303:C303"/>
    <mergeCell ref="B296:AQ296"/>
    <mergeCell ref="B284:AQ284"/>
    <mergeCell ref="B339:C339"/>
    <mergeCell ref="B30:AQ30"/>
    <mergeCell ref="B97:C97"/>
    <mergeCell ref="B249:C249"/>
    <mergeCell ref="B349:C349"/>
    <mergeCell ref="B106:AQ106"/>
    <mergeCell ref="B241:C241"/>
    <mergeCell ref="B230:AQ230"/>
    <mergeCell ref="B218:AQ218"/>
    <mergeCell ref="B186:AQ186"/>
    <mergeCell ref="B171:AQ171"/>
    <mergeCell ref="B262:C262"/>
    <mergeCell ref="B47:AQ47"/>
    <mergeCell ref="B217:C217"/>
    <mergeCell ref="B229:C229"/>
    <mergeCell ref="B170:C170"/>
    <mergeCell ref="B38:C38"/>
    <mergeCell ref="B195:C195"/>
    <mergeCell ref="B196:AQ196"/>
    <mergeCell ref="B137:AQ137"/>
    <mergeCell ref="B250:AQ250"/>
    <mergeCell ref="B242:AQ242"/>
    <mergeCell ref="B145:C145"/>
    <mergeCell ref="B160:C160"/>
    <mergeCell ref="B161:AQ161"/>
    <mergeCell ref="B146:AQ146"/>
    <mergeCell ref="B185:C185"/>
    <mergeCell ref="B39:AQ39"/>
    <mergeCell ref="AM7:AQ7"/>
    <mergeCell ref="AD9:AE9"/>
    <mergeCell ref="X9:Y9"/>
    <mergeCell ref="Z9:AA9"/>
    <mergeCell ref="AQ8:AQ9"/>
    <mergeCell ref="AL8:AL9"/>
    <mergeCell ref="AF8:AG9"/>
    <mergeCell ref="AH8:AI9"/>
    <mergeCell ref="AJ8:AK9"/>
    <mergeCell ref="AB9:AC9"/>
    <mergeCell ref="X8:AE8"/>
    <mergeCell ref="AM8:AN9"/>
    <mergeCell ref="H8:M8"/>
    <mergeCell ref="H9:I9"/>
    <mergeCell ref="J9:K9"/>
    <mergeCell ref="B20:AQ20"/>
    <mergeCell ref="B19:C19"/>
    <mergeCell ref="R8:W8"/>
    <mergeCell ref="R9:S9"/>
    <mergeCell ref="T9:U9"/>
    <mergeCell ref="V9:W9"/>
    <mergeCell ref="L9:M9"/>
    <mergeCell ref="N8:O9"/>
    <mergeCell ref="AO8:AP9"/>
    <mergeCell ref="P8:Q9"/>
    <mergeCell ref="B7:B10"/>
    <mergeCell ref="B452:C452"/>
    <mergeCell ref="B451:C451"/>
    <mergeCell ref="C7:C10"/>
    <mergeCell ref="H7:AL7"/>
    <mergeCell ref="D7:G9"/>
    <mergeCell ref="B136:C136"/>
    <mergeCell ref="B79:AQ79"/>
    <mergeCell ref="B46:C46"/>
    <mergeCell ref="B57:C57"/>
    <mergeCell ref="B78:C78"/>
    <mergeCell ref="B58:AQ58"/>
    <mergeCell ref="B122:AQ122"/>
    <mergeCell ref="B105:C105"/>
    <mergeCell ref="B98:AQ98"/>
    <mergeCell ref="B121:C121"/>
    <mergeCell ref="B29:C29"/>
  </mergeCells>
  <pageMargins left="0.7" right="0.7" top="0.75" bottom="0.75" header="0.3" footer="0.3"/>
  <pageSetup paperSize="9" scale="28" orientation="landscape" r:id="rId1"/>
  <rowBreaks count="3" manualBreakCount="3">
    <brk id="19" max="42" man="1"/>
    <brk id="160" max="42" man="1"/>
    <brk id="28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Рудьева Диана Магомедовна</cp:lastModifiedBy>
  <cp:revision/>
  <cp:lastPrinted>2021-03-30T09:42:04Z</cp:lastPrinted>
  <dcterms:created xsi:type="dcterms:W3CDTF">2021-03-02T18:56:28Z</dcterms:created>
  <dcterms:modified xsi:type="dcterms:W3CDTF">2021-03-30T09:44:04Z</dcterms:modified>
</cp:coreProperties>
</file>